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CEMB\FDA Project\Project data\AR Master Data Sheet\Spreadsheets_web\ARGenes\"/>
    </mc:Choice>
  </mc:AlternateContent>
  <bookViews>
    <workbookView xWindow="0" yWindow="0" windowWidth="25200" windowHeight="12570" activeTab="1"/>
  </bookViews>
  <sheets>
    <sheet name="PSA" sheetId="1" r:id="rId1"/>
    <sheet name="AR genes" sheetId="2" r:id="rId2"/>
    <sheet name="Glossary" sheetId="3" r:id="rId3"/>
  </sheets>
  <definedNames>
    <definedName name="Yes" localSheetId="0">#REF!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3" i="1" l="1"/>
  <c r="AP43" i="1"/>
  <c r="AL43" i="1"/>
  <c r="AH43" i="1"/>
  <c r="AF43" i="1"/>
  <c r="AD43" i="1"/>
  <c r="AB43" i="1"/>
  <c r="X43" i="1"/>
  <c r="V43" i="1"/>
  <c r="T43" i="1"/>
  <c r="R43" i="1"/>
  <c r="P43" i="1"/>
  <c r="N43" i="1"/>
  <c r="L43" i="1"/>
  <c r="J43" i="1"/>
  <c r="H43" i="1"/>
  <c r="F43" i="1"/>
  <c r="D43" i="1"/>
  <c r="AR42" i="1"/>
  <c r="AP42" i="1"/>
  <c r="AL42" i="1"/>
  <c r="AJ42" i="1"/>
  <c r="AH42" i="1"/>
  <c r="AF42" i="1"/>
  <c r="AD42" i="1"/>
  <c r="AB42" i="1"/>
  <c r="X42" i="1"/>
  <c r="V42" i="1"/>
  <c r="T42" i="1"/>
  <c r="R42" i="1"/>
  <c r="P42" i="1"/>
  <c r="N42" i="1"/>
  <c r="L42" i="1"/>
  <c r="J42" i="1"/>
  <c r="H42" i="1"/>
  <c r="F42" i="1"/>
  <c r="D42" i="1"/>
  <c r="AR41" i="1"/>
  <c r="AP41" i="1"/>
  <c r="AL41" i="1"/>
  <c r="AH41" i="1"/>
  <c r="AF41" i="1"/>
  <c r="AD41" i="1"/>
  <c r="AB41" i="1"/>
  <c r="X41" i="1"/>
  <c r="V41" i="1"/>
  <c r="T41" i="1"/>
  <c r="R41" i="1"/>
  <c r="P41" i="1"/>
  <c r="N41" i="1"/>
  <c r="L41" i="1"/>
  <c r="J41" i="1"/>
  <c r="H41" i="1"/>
  <c r="F41" i="1"/>
  <c r="D41" i="1"/>
  <c r="AR40" i="1"/>
  <c r="AP40" i="1"/>
  <c r="AL40" i="1"/>
  <c r="AJ40" i="1"/>
  <c r="AH40" i="1"/>
  <c r="AF40" i="1"/>
  <c r="AD40" i="1"/>
  <c r="AB40" i="1"/>
  <c r="X40" i="1"/>
  <c r="V40" i="1"/>
  <c r="T40" i="1"/>
  <c r="R40" i="1"/>
  <c r="P40" i="1"/>
  <c r="N40" i="1"/>
  <c r="L40" i="1"/>
  <c r="J40" i="1"/>
  <c r="H40" i="1"/>
  <c r="F40" i="1"/>
  <c r="D40" i="1"/>
  <c r="AR39" i="1"/>
  <c r="AP39" i="1"/>
  <c r="AL39" i="1"/>
  <c r="AJ39" i="1"/>
  <c r="AH39" i="1"/>
  <c r="AF39" i="1"/>
  <c r="AD39" i="1"/>
  <c r="AB39" i="1"/>
  <c r="X39" i="1"/>
  <c r="V39" i="1"/>
  <c r="T39" i="1"/>
  <c r="R39" i="1"/>
  <c r="P39" i="1"/>
  <c r="N39" i="1"/>
  <c r="L39" i="1"/>
  <c r="J39" i="1"/>
  <c r="H39" i="1"/>
  <c r="F39" i="1"/>
  <c r="D39" i="1"/>
  <c r="AR38" i="1"/>
  <c r="AP38" i="1"/>
  <c r="AL38" i="1"/>
  <c r="AJ38" i="1"/>
  <c r="AH38" i="1"/>
  <c r="AF38" i="1"/>
  <c r="AD38" i="1"/>
  <c r="AB38" i="1"/>
  <c r="X38" i="1"/>
  <c r="V38" i="1"/>
  <c r="T38" i="1"/>
  <c r="R38" i="1"/>
  <c r="P38" i="1"/>
  <c r="N38" i="1"/>
  <c r="L38" i="1"/>
  <c r="J38" i="1"/>
  <c r="H38" i="1"/>
  <c r="F38" i="1"/>
  <c r="D38" i="1"/>
  <c r="AR37" i="1"/>
  <c r="AP37" i="1"/>
  <c r="AL37" i="1"/>
  <c r="AJ37" i="1"/>
  <c r="AH37" i="1"/>
  <c r="AF37" i="1"/>
  <c r="AD37" i="1"/>
  <c r="AB37" i="1"/>
  <c r="X37" i="1"/>
  <c r="V37" i="1"/>
  <c r="T37" i="1"/>
  <c r="R37" i="1"/>
  <c r="P37" i="1"/>
  <c r="N37" i="1"/>
  <c r="L37" i="1"/>
  <c r="J37" i="1"/>
  <c r="H37" i="1"/>
  <c r="F37" i="1"/>
  <c r="D37" i="1"/>
  <c r="AR36" i="1"/>
  <c r="AP36" i="1"/>
  <c r="AL36" i="1"/>
  <c r="AJ36" i="1"/>
  <c r="AH36" i="1"/>
  <c r="AF36" i="1"/>
  <c r="AD36" i="1"/>
  <c r="AB36" i="1"/>
  <c r="X36" i="1"/>
  <c r="V36" i="1"/>
  <c r="T36" i="1"/>
  <c r="R36" i="1"/>
  <c r="P36" i="1"/>
  <c r="N36" i="1"/>
  <c r="L36" i="1"/>
  <c r="J36" i="1"/>
  <c r="H36" i="1"/>
  <c r="F36" i="1"/>
  <c r="D36" i="1"/>
  <c r="AR35" i="1"/>
  <c r="AP35" i="1"/>
  <c r="AL35" i="1"/>
  <c r="AJ35" i="1"/>
  <c r="AH35" i="1"/>
  <c r="AF35" i="1"/>
  <c r="AD35" i="1"/>
  <c r="AB35" i="1"/>
  <c r="X35" i="1"/>
  <c r="V35" i="1"/>
  <c r="T35" i="1"/>
  <c r="P35" i="1"/>
  <c r="N35" i="1"/>
  <c r="L35" i="1"/>
  <c r="J35" i="1"/>
  <c r="H35" i="1"/>
  <c r="F35" i="1"/>
  <c r="D35" i="1"/>
  <c r="AR34" i="1"/>
  <c r="AP34" i="1"/>
  <c r="AL34" i="1"/>
  <c r="AJ34" i="1"/>
  <c r="AH34" i="1"/>
  <c r="AF34" i="1"/>
  <c r="AD34" i="1"/>
  <c r="AB34" i="1"/>
  <c r="X34" i="1"/>
  <c r="V34" i="1"/>
  <c r="T34" i="1"/>
  <c r="R34" i="1"/>
  <c r="P34" i="1"/>
  <c r="N34" i="1"/>
  <c r="L34" i="1"/>
  <c r="J34" i="1"/>
  <c r="H34" i="1"/>
  <c r="F34" i="1"/>
  <c r="AR33" i="1"/>
  <c r="AP33" i="1"/>
  <c r="AL33" i="1"/>
  <c r="AJ33" i="1"/>
  <c r="AH33" i="1"/>
  <c r="AF33" i="1"/>
  <c r="AD33" i="1"/>
  <c r="AB33" i="1"/>
  <c r="X33" i="1"/>
  <c r="V33" i="1"/>
  <c r="T33" i="1"/>
  <c r="R33" i="1"/>
  <c r="P33" i="1"/>
  <c r="N33" i="1"/>
  <c r="L33" i="1"/>
  <c r="J33" i="1"/>
  <c r="H33" i="1"/>
  <c r="F33" i="1"/>
  <c r="D33" i="1"/>
  <c r="AR32" i="1"/>
  <c r="AP32" i="1"/>
  <c r="AL32" i="1"/>
  <c r="AJ32" i="1"/>
  <c r="AH32" i="1"/>
  <c r="AF32" i="1"/>
  <c r="AD32" i="1"/>
  <c r="AB32" i="1"/>
  <c r="X32" i="1"/>
  <c r="V32" i="1"/>
  <c r="T32" i="1"/>
  <c r="R32" i="1"/>
  <c r="P32" i="1"/>
  <c r="N32" i="1"/>
  <c r="L32" i="1"/>
  <c r="J32" i="1"/>
  <c r="H32" i="1"/>
  <c r="F32" i="1"/>
  <c r="D32" i="1"/>
  <c r="AR31" i="1"/>
  <c r="AP31" i="1"/>
  <c r="AL31" i="1"/>
  <c r="AH31" i="1"/>
  <c r="AF31" i="1"/>
  <c r="AD31" i="1"/>
  <c r="AB31" i="1"/>
  <c r="X31" i="1"/>
  <c r="V31" i="1"/>
  <c r="T31" i="1"/>
  <c r="R31" i="1"/>
  <c r="P31" i="1"/>
  <c r="N31" i="1"/>
  <c r="L31" i="1"/>
  <c r="J31" i="1"/>
  <c r="H31" i="1"/>
  <c r="F31" i="1"/>
  <c r="D31" i="1"/>
  <c r="AR30" i="1"/>
  <c r="AP30" i="1"/>
  <c r="AL30" i="1"/>
  <c r="AH30" i="1"/>
  <c r="AF30" i="1"/>
  <c r="AD30" i="1"/>
  <c r="AB30" i="1"/>
  <c r="V30" i="1"/>
  <c r="R30" i="1"/>
  <c r="P30" i="1"/>
  <c r="N30" i="1"/>
  <c r="L30" i="1"/>
  <c r="J30" i="1"/>
  <c r="H30" i="1"/>
  <c r="F30" i="1"/>
  <c r="D30" i="1"/>
  <c r="AR29" i="1"/>
  <c r="AP29" i="1"/>
  <c r="AL29" i="1"/>
  <c r="AJ29" i="1"/>
  <c r="AH29" i="1"/>
  <c r="AF29" i="1"/>
  <c r="AD29" i="1"/>
  <c r="AB29" i="1"/>
  <c r="X29" i="1"/>
  <c r="V29" i="1"/>
  <c r="T29" i="1"/>
  <c r="P29" i="1"/>
  <c r="N29" i="1"/>
  <c r="L29" i="1"/>
  <c r="J29" i="1"/>
  <c r="H29" i="1"/>
  <c r="F29" i="1"/>
  <c r="D29" i="1"/>
  <c r="AR28" i="1"/>
  <c r="AP28" i="1"/>
  <c r="AL28" i="1"/>
  <c r="AJ28" i="1"/>
  <c r="AH28" i="1"/>
  <c r="AF28" i="1"/>
  <c r="AD28" i="1"/>
  <c r="AB28" i="1"/>
  <c r="X28" i="1"/>
  <c r="V28" i="1"/>
  <c r="T28" i="1"/>
  <c r="R28" i="1"/>
  <c r="P28" i="1"/>
  <c r="N28" i="1"/>
  <c r="L28" i="1"/>
  <c r="J28" i="1"/>
  <c r="H28" i="1"/>
  <c r="F28" i="1"/>
  <c r="D28" i="1"/>
  <c r="AR27" i="1"/>
  <c r="AP27" i="1"/>
  <c r="AL27" i="1"/>
  <c r="AJ27" i="1"/>
  <c r="AH27" i="1"/>
  <c r="AF27" i="1"/>
  <c r="AD27" i="1"/>
  <c r="AB27" i="1"/>
  <c r="X27" i="1"/>
  <c r="V27" i="1"/>
  <c r="T27" i="1"/>
  <c r="R27" i="1"/>
  <c r="P27" i="1"/>
  <c r="N27" i="1"/>
  <c r="L27" i="1"/>
  <c r="J27" i="1"/>
  <c r="H27" i="1"/>
  <c r="F27" i="1"/>
  <c r="D27" i="1"/>
  <c r="AR26" i="1"/>
  <c r="AP26" i="1"/>
  <c r="AL26" i="1"/>
  <c r="AJ26" i="1"/>
  <c r="AH26" i="1"/>
  <c r="AF26" i="1"/>
  <c r="AD26" i="1"/>
  <c r="AB26" i="1"/>
  <c r="X26" i="1"/>
  <c r="V26" i="1"/>
  <c r="T26" i="1"/>
  <c r="R26" i="1"/>
  <c r="P26" i="1"/>
  <c r="N26" i="1"/>
  <c r="L26" i="1"/>
  <c r="J26" i="1"/>
  <c r="H26" i="1"/>
  <c r="F26" i="1"/>
  <c r="D26" i="1"/>
  <c r="AR25" i="1"/>
  <c r="AP25" i="1"/>
  <c r="AL25" i="1"/>
  <c r="AJ25" i="1"/>
  <c r="AH25" i="1"/>
  <c r="AF25" i="1"/>
  <c r="AD25" i="1"/>
  <c r="AB25" i="1"/>
  <c r="X25" i="1"/>
  <c r="V25" i="1"/>
  <c r="T25" i="1"/>
  <c r="R25" i="1"/>
  <c r="P25" i="1"/>
  <c r="N25" i="1"/>
  <c r="L25" i="1"/>
  <c r="J25" i="1"/>
  <c r="H25" i="1"/>
  <c r="F25" i="1"/>
  <c r="D25" i="1"/>
  <c r="AR24" i="1"/>
  <c r="AP24" i="1"/>
  <c r="AL24" i="1"/>
  <c r="AJ24" i="1"/>
  <c r="AH24" i="1"/>
  <c r="AF24" i="1"/>
  <c r="AD24" i="1"/>
  <c r="AB24" i="1"/>
  <c r="X24" i="1"/>
  <c r="V24" i="1"/>
  <c r="T24" i="1"/>
  <c r="R24" i="1"/>
  <c r="P24" i="1"/>
  <c r="N24" i="1"/>
  <c r="L24" i="1"/>
  <c r="J24" i="1"/>
  <c r="H24" i="1"/>
  <c r="F24" i="1"/>
  <c r="D24" i="1"/>
  <c r="AR23" i="1"/>
  <c r="AP23" i="1"/>
  <c r="AL23" i="1"/>
  <c r="AJ23" i="1"/>
  <c r="AH23" i="1"/>
  <c r="AF23" i="1"/>
  <c r="AD23" i="1"/>
  <c r="AB23" i="1"/>
  <c r="X23" i="1"/>
  <c r="V23" i="1"/>
  <c r="T23" i="1"/>
  <c r="R23" i="1"/>
  <c r="P23" i="1"/>
  <c r="N23" i="1"/>
  <c r="L23" i="1"/>
  <c r="J23" i="1"/>
  <c r="H23" i="1"/>
  <c r="F23" i="1"/>
  <c r="D23" i="1"/>
  <c r="AR22" i="1"/>
  <c r="AP22" i="1"/>
  <c r="AL22" i="1"/>
  <c r="AJ22" i="1"/>
  <c r="AH22" i="1"/>
  <c r="AF22" i="1"/>
  <c r="AD22" i="1"/>
  <c r="AB22" i="1"/>
  <c r="X22" i="1"/>
  <c r="V22" i="1"/>
  <c r="T22" i="1"/>
  <c r="R22" i="1"/>
  <c r="P22" i="1"/>
  <c r="N22" i="1"/>
  <c r="L22" i="1"/>
  <c r="J22" i="1"/>
  <c r="H22" i="1"/>
  <c r="F22" i="1"/>
  <c r="D22" i="1"/>
  <c r="AR21" i="1"/>
  <c r="AP21" i="1"/>
  <c r="AL21" i="1"/>
  <c r="AJ21" i="1"/>
  <c r="AH21" i="1"/>
  <c r="AF21" i="1"/>
  <c r="AD21" i="1"/>
  <c r="AB21" i="1"/>
  <c r="X21" i="1"/>
  <c r="V21" i="1"/>
  <c r="T21" i="1"/>
  <c r="R21" i="1"/>
  <c r="P21" i="1"/>
  <c r="N21" i="1"/>
  <c r="L21" i="1"/>
  <c r="J21" i="1"/>
  <c r="H21" i="1"/>
  <c r="F21" i="1"/>
  <c r="D21" i="1"/>
  <c r="AR20" i="1"/>
  <c r="AP20" i="1"/>
  <c r="AL20" i="1"/>
  <c r="AJ20" i="1"/>
  <c r="AH20" i="1"/>
  <c r="AF20" i="1"/>
  <c r="AD20" i="1"/>
  <c r="AB20" i="1"/>
  <c r="X20" i="1"/>
  <c r="V20" i="1"/>
  <c r="T20" i="1"/>
  <c r="R20" i="1"/>
  <c r="P20" i="1"/>
  <c r="N20" i="1"/>
  <c r="L20" i="1"/>
  <c r="J20" i="1"/>
  <c r="H20" i="1"/>
  <c r="F20" i="1"/>
  <c r="D20" i="1"/>
  <c r="AR19" i="1"/>
  <c r="AP19" i="1"/>
  <c r="AL19" i="1"/>
  <c r="AJ19" i="1"/>
  <c r="AH19" i="1"/>
  <c r="AF19" i="1"/>
  <c r="AD19" i="1"/>
  <c r="AB19" i="1"/>
  <c r="X19" i="1"/>
  <c r="V19" i="1"/>
  <c r="T19" i="1"/>
  <c r="R19" i="1"/>
  <c r="P19" i="1"/>
  <c r="N19" i="1"/>
  <c r="L19" i="1"/>
  <c r="J19" i="1"/>
  <c r="H19" i="1"/>
  <c r="F19" i="1"/>
  <c r="D19" i="1"/>
  <c r="AR18" i="1"/>
  <c r="AP18" i="1"/>
  <c r="AL18" i="1"/>
  <c r="AJ18" i="1"/>
  <c r="AH18" i="1"/>
  <c r="AF18" i="1"/>
  <c r="AD18" i="1"/>
  <c r="AB18" i="1"/>
  <c r="X18" i="1"/>
  <c r="V18" i="1"/>
  <c r="T18" i="1"/>
  <c r="R18" i="1"/>
  <c r="P18" i="1"/>
  <c r="N18" i="1"/>
  <c r="L18" i="1"/>
  <c r="J18" i="1"/>
  <c r="H18" i="1"/>
  <c r="F18" i="1"/>
  <c r="D18" i="1"/>
  <c r="AR17" i="1"/>
  <c r="AP17" i="1"/>
  <c r="AL17" i="1"/>
  <c r="AJ17" i="1"/>
  <c r="AH17" i="1"/>
  <c r="AF17" i="1"/>
  <c r="AD17" i="1"/>
  <c r="AB17" i="1"/>
  <c r="X17" i="1"/>
  <c r="V17" i="1"/>
  <c r="T17" i="1"/>
  <c r="R17" i="1"/>
  <c r="P17" i="1"/>
  <c r="N17" i="1"/>
  <c r="L17" i="1"/>
  <c r="J17" i="1"/>
  <c r="H17" i="1"/>
  <c r="F17" i="1"/>
  <c r="D17" i="1"/>
  <c r="AR16" i="1"/>
  <c r="AP16" i="1"/>
  <c r="AL16" i="1"/>
  <c r="AJ16" i="1"/>
  <c r="AH16" i="1"/>
  <c r="AF16" i="1"/>
  <c r="AD16" i="1"/>
  <c r="AB16" i="1"/>
  <c r="X16" i="1"/>
  <c r="V16" i="1"/>
  <c r="T16" i="1"/>
  <c r="R16" i="1"/>
  <c r="P16" i="1"/>
  <c r="N16" i="1"/>
  <c r="L16" i="1"/>
  <c r="J16" i="1"/>
  <c r="H16" i="1"/>
  <c r="F16" i="1"/>
  <c r="D16" i="1"/>
  <c r="AR15" i="1"/>
  <c r="AP15" i="1"/>
  <c r="AL15" i="1"/>
  <c r="AJ15" i="1"/>
  <c r="AH15" i="1"/>
  <c r="AF15" i="1"/>
  <c r="AD15" i="1"/>
  <c r="AB15" i="1"/>
  <c r="X15" i="1"/>
  <c r="V15" i="1"/>
  <c r="T15" i="1"/>
  <c r="R15" i="1"/>
  <c r="P15" i="1"/>
  <c r="N15" i="1"/>
  <c r="L15" i="1"/>
  <c r="J15" i="1"/>
  <c r="H15" i="1"/>
  <c r="F15" i="1"/>
  <c r="D15" i="1"/>
  <c r="AR14" i="1"/>
  <c r="AP14" i="1"/>
  <c r="AL14" i="1"/>
  <c r="AJ14" i="1"/>
  <c r="AH14" i="1"/>
  <c r="AF14" i="1"/>
  <c r="AD14" i="1"/>
  <c r="AB14" i="1"/>
  <c r="X14" i="1"/>
  <c r="V14" i="1"/>
  <c r="T14" i="1"/>
  <c r="R14" i="1"/>
  <c r="P14" i="1"/>
  <c r="N14" i="1"/>
  <c r="L14" i="1"/>
  <c r="J14" i="1"/>
  <c r="H14" i="1"/>
  <c r="F14" i="1"/>
  <c r="D14" i="1"/>
  <c r="AR13" i="1"/>
  <c r="AP13" i="1"/>
  <c r="AL13" i="1"/>
  <c r="AJ13" i="1"/>
  <c r="AH13" i="1"/>
  <c r="AF13" i="1"/>
  <c r="AD13" i="1"/>
  <c r="AB13" i="1"/>
  <c r="X13" i="1"/>
  <c r="V13" i="1"/>
  <c r="T13" i="1"/>
  <c r="R13" i="1"/>
  <c r="P13" i="1"/>
  <c r="N13" i="1"/>
  <c r="L13" i="1"/>
  <c r="J13" i="1"/>
  <c r="H13" i="1"/>
  <c r="F13" i="1"/>
  <c r="D13" i="1"/>
  <c r="AR12" i="1"/>
  <c r="AP12" i="1"/>
  <c r="AL12" i="1"/>
  <c r="AJ12" i="1"/>
  <c r="AH12" i="1"/>
  <c r="AF12" i="1"/>
  <c r="AD12" i="1"/>
  <c r="AB12" i="1"/>
  <c r="X12" i="1"/>
  <c r="V12" i="1"/>
  <c r="T12" i="1"/>
  <c r="R12" i="1"/>
  <c r="P12" i="1"/>
  <c r="N12" i="1"/>
  <c r="L12" i="1"/>
  <c r="J12" i="1"/>
  <c r="H12" i="1"/>
  <c r="F12" i="1"/>
  <c r="D12" i="1"/>
  <c r="AR11" i="1"/>
  <c r="AP11" i="1"/>
  <c r="AL11" i="1"/>
  <c r="AJ11" i="1"/>
  <c r="AH11" i="1"/>
  <c r="AF11" i="1"/>
  <c r="AD11" i="1"/>
  <c r="AB11" i="1"/>
  <c r="X11" i="1"/>
  <c r="V11" i="1"/>
  <c r="T11" i="1"/>
  <c r="R11" i="1"/>
  <c r="P11" i="1"/>
  <c r="N11" i="1"/>
  <c r="L11" i="1"/>
  <c r="J11" i="1"/>
  <c r="H11" i="1"/>
  <c r="F11" i="1"/>
  <c r="D11" i="1"/>
  <c r="AR10" i="1"/>
  <c r="AP10" i="1"/>
  <c r="AL10" i="1"/>
  <c r="AJ10" i="1"/>
  <c r="AH10" i="1"/>
  <c r="AF10" i="1"/>
  <c r="AD10" i="1"/>
  <c r="AB10" i="1"/>
  <c r="X10" i="1"/>
  <c r="V10" i="1"/>
  <c r="T10" i="1"/>
  <c r="R10" i="1"/>
  <c r="P10" i="1"/>
  <c r="N10" i="1"/>
  <c r="L10" i="1"/>
  <c r="J10" i="1"/>
  <c r="H10" i="1"/>
  <c r="F10" i="1"/>
  <c r="D10" i="1"/>
  <c r="AR9" i="1"/>
  <c r="AP9" i="1"/>
  <c r="AL9" i="1"/>
  <c r="AJ9" i="1"/>
  <c r="AH9" i="1"/>
  <c r="AF9" i="1"/>
  <c r="AD9" i="1"/>
  <c r="AB9" i="1"/>
  <c r="X9" i="1"/>
  <c r="V9" i="1"/>
  <c r="T9" i="1"/>
  <c r="R9" i="1"/>
  <c r="P9" i="1"/>
  <c r="N9" i="1"/>
  <c r="L9" i="1"/>
  <c r="J9" i="1"/>
  <c r="H9" i="1"/>
  <c r="F9" i="1"/>
  <c r="D9" i="1"/>
  <c r="AR8" i="1"/>
  <c r="AP8" i="1"/>
  <c r="AL8" i="1"/>
  <c r="AJ8" i="1"/>
  <c r="AH8" i="1"/>
  <c r="AF8" i="1"/>
  <c r="AD8" i="1"/>
  <c r="AB8" i="1"/>
  <c r="X8" i="1"/>
  <c r="V8" i="1"/>
  <c r="T8" i="1"/>
  <c r="R8" i="1"/>
  <c r="P8" i="1"/>
  <c r="N8" i="1"/>
  <c r="L8" i="1"/>
  <c r="J8" i="1"/>
  <c r="H8" i="1"/>
  <c r="F8" i="1"/>
  <c r="D8" i="1"/>
  <c r="AR7" i="1"/>
  <c r="AP7" i="1"/>
  <c r="AL7" i="1"/>
  <c r="AJ7" i="1"/>
  <c r="AH7" i="1"/>
  <c r="AF7" i="1"/>
  <c r="AD7" i="1"/>
  <c r="AB7" i="1"/>
  <c r="X7" i="1"/>
  <c r="V7" i="1"/>
  <c r="T7" i="1"/>
  <c r="R7" i="1"/>
  <c r="P7" i="1"/>
  <c r="N7" i="1"/>
  <c r="L7" i="1"/>
  <c r="J7" i="1"/>
  <c r="H7" i="1"/>
  <c r="F7" i="1"/>
  <c r="D7" i="1"/>
  <c r="AR6" i="1"/>
  <c r="AP6" i="1"/>
  <c r="AL6" i="1"/>
  <c r="AJ6" i="1"/>
  <c r="AH6" i="1"/>
  <c r="AF6" i="1"/>
  <c r="AD6" i="1"/>
  <c r="AB6" i="1"/>
  <c r="X6" i="1"/>
  <c r="V6" i="1"/>
  <c r="T6" i="1"/>
  <c r="R6" i="1"/>
  <c r="P6" i="1"/>
  <c r="N6" i="1"/>
  <c r="L6" i="1"/>
  <c r="J6" i="1"/>
  <c r="H6" i="1"/>
  <c r="F6" i="1"/>
  <c r="D6" i="1"/>
  <c r="AR5" i="1"/>
  <c r="AP5" i="1"/>
  <c r="AL5" i="1"/>
  <c r="AJ5" i="1"/>
  <c r="AH5" i="1"/>
  <c r="AF5" i="1"/>
  <c r="AD5" i="1"/>
  <c r="AB5" i="1"/>
  <c r="X5" i="1"/>
  <c r="V5" i="1"/>
  <c r="T5" i="1"/>
  <c r="R5" i="1"/>
  <c r="P5" i="1"/>
  <c r="N5" i="1"/>
  <c r="L5" i="1"/>
  <c r="J5" i="1"/>
  <c r="H5" i="1"/>
  <c r="F5" i="1"/>
  <c r="D5" i="1"/>
  <c r="AR4" i="1"/>
  <c r="AP4" i="1"/>
  <c r="AL4" i="1"/>
  <c r="AJ4" i="1"/>
  <c r="AH4" i="1"/>
  <c r="AF4" i="1"/>
  <c r="AD4" i="1"/>
  <c r="AB4" i="1"/>
  <c r="X4" i="1"/>
  <c r="V4" i="1"/>
  <c r="T4" i="1"/>
  <c r="R4" i="1"/>
  <c r="P4" i="1"/>
  <c r="N4" i="1"/>
  <c r="L4" i="1"/>
  <c r="J4" i="1"/>
  <c r="H4" i="1"/>
  <c r="F4" i="1"/>
  <c r="D4" i="1"/>
  <c r="AR3" i="1"/>
  <c r="AP3" i="1"/>
  <c r="AL3" i="1"/>
  <c r="AJ3" i="1"/>
  <c r="AH3" i="1"/>
  <c r="AF3" i="1"/>
  <c r="AD3" i="1"/>
  <c r="AB3" i="1"/>
  <c r="X3" i="1"/>
  <c r="V3" i="1"/>
  <c r="T3" i="1"/>
  <c r="R3" i="1"/>
  <c r="P3" i="1"/>
  <c r="N3" i="1"/>
  <c r="L3" i="1"/>
  <c r="J3" i="1"/>
  <c r="H3" i="1"/>
  <c r="F3" i="1"/>
  <c r="D3" i="1"/>
</calcChain>
</file>

<file path=xl/sharedStrings.xml><?xml version="1.0" encoding="utf-8"?>
<sst xmlns="http://schemas.openxmlformats.org/spreadsheetml/2006/main" count="2382" uniqueCount="1017">
  <si>
    <t>BANK #</t>
  </si>
  <si>
    <t>Amikacin</t>
  </si>
  <si>
    <t>Cefepime</t>
  </si>
  <si>
    <t>Cefotaxime</t>
  </si>
  <si>
    <t xml:space="preserve">Ceftazidime </t>
  </si>
  <si>
    <t>Ceftriaxone</t>
  </si>
  <si>
    <t>Ciprofloxacin</t>
  </si>
  <si>
    <t xml:space="preserve">Colistin </t>
  </si>
  <si>
    <t>Doripenem</t>
  </si>
  <si>
    <t xml:space="preserve">Gentamicin </t>
  </si>
  <si>
    <t>Imipenem</t>
  </si>
  <si>
    <t>Imipenem/                           EDTA/PA</t>
  </si>
  <si>
    <t>Levofloxacin</t>
  </si>
  <si>
    <t>Meropenem</t>
  </si>
  <si>
    <t xml:space="preserve">Polymyxin B </t>
  </si>
  <si>
    <t>Tobramycin</t>
  </si>
  <si>
    <t>MIC</t>
  </si>
  <si>
    <t>INT</t>
  </si>
  <si>
    <t>&gt;32</t>
  </si>
  <si>
    <t>&gt;8</t>
  </si>
  <si>
    <t>&gt;16</t>
  </si>
  <si>
    <t>---</t>
  </si>
  <si>
    <t>&gt;128</t>
  </si>
  <si>
    <t>&gt;64</t>
  </si>
  <si>
    <t>128</t>
  </si>
  <si>
    <t>32</t>
  </si>
  <si>
    <t>16</t>
  </si>
  <si>
    <t>&gt;4</t>
  </si>
  <si>
    <t>≤4</t>
  </si>
  <si>
    <t>8</t>
  </si>
  <si>
    <t>≤0.5</t>
  </si>
  <si>
    <t>2</t>
  </si>
  <si>
    <t>64</t>
  </si>
  <si>
    <t>4</t>
  </si>
  <si>
    <t xml:space="preserve">Organism </t>
  </si>
  <si>
    <t>Ampicillin/  sulbactam</t>
  </si>
  <si>
    <t>Minocycline</t>
  </si>
  <si>
    <t xml:space="preserve">Piperacillin/                        tazobactam </t>
  </si>
  <si>
    <t>Tetracycline</t>
  </si>
  <si>
    <t>Tigecycline</t>
  </si>
  <si>
    <t>Trimethoprim/sulfamethoxazole</t>
  </si>
  <si>
    <t>0273</t>
  </si>
  <si>
    <t>Acinetobacter baumannii</t>
  </si>
  <si>
    <t>0274</t>
  </si>
  <si>
    <t>0275</t>
  </si>
  <si>
    <t>0276</t>
  </si>
  <si>
    <t>Acinetobacter baumannii complex</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</si>
  <si>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</si>
  <si>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</si>
  <si>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</si>
  <si>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</si>
  <si>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</si>
  <si>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</si>
  <si>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</si>
  <si>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</si>
  <si>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</si>
  <si>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</si>
  <si>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</si>
  <si>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</si>
  <si>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</si>
  <si>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</si>
  <si>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</si>
  <si>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</si>
  <si>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</si>
  <si>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</si>
  <si>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</si>
  <si>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</si>
  <si>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</si>
  <si>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</si>
  <si>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</si>
  <si>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S</t>
  </si>
  <si>
    <t>0300</t>
  </si>
  <si>
    <t>1</t>
  </si>
  <si>
    <t>0301</t>
  </si>
  <si>
    <t>0302</t>
  </si>
  <si>
    <t>0303</t>
  </si>
  <si>
    <t>0304</t>
  </si>
  <si>
    <t>0305</t>
  </si>
  <si>
    <t>0306</t>
  </si>
  <si>
    <t>0307</t>
  </si>
  <si>
    <t>0308</t>
  </si>
  <si>
    <t>0309</t>
  </si>
  <si>
    <t>0310</t>
  </si>
  <si>
    <t>0311</t>
  </si>
  <si>
    <t>0312</t>
  </si>
  <si>
    <t>0313</t>
  </si>
  <si>
    <t>I</t>
  </si>
  <si>
    <t>strB,aph(3')-Ic,ADC-25,aph(3')-VIa,OXA-23,OXA-66,strA,sul2,aac(3)-IIa</t>
  </si>
  <si>
    <t>strB,aph(3')-Ic,aph(3')-VIa,strA,aac(3)-IIa</t>
  </si>
  <si>
    <t>sul2</t>
  </si>
  <si>
    <t>strB,TEM-1D,aph(3')-Ic,ADC-25,aac(3)-Ia,sul1,OXA-66,OXA-72,strA,sul2</t>
  </si>
  <si>
    <t>strB,aph(3')-Ic,aac(3)-Ia,strA</t>
  </si>
  <si>
    <t>sul1,sul2</t>
  </si>
  <si>
    <t>strB,TEM-1D,aph(3')-Ic,ADC-25,mph(E),armA,OXA-23,OXA-66,strA,sul2,msr(E)</t>
  </si>
  <si>
    <t>strB,aph(3')-Ic,armA,strA</t>
  </si>
  <si>
    <t>mph(E),msr(E)</t>
  </si>
  <si>
    <t>Acinetobacter genomosp. 13</t>
  </si>
  <si>
    <t>strB,TEM-1B,OXA-65,OXA-24,strA,sul2,aac(3)-IIa</t>
  </si>
  <si>
    <t>TEM-1B,OXA-65,OXA-24</t>
  </si>
  <si>
    <t>strB,strA,aac(3)-IIa</t>
  </si>
  <si>
    <t>strB,TEM-1D,aph(3')-Ic,ADC-25,mph(E),armA,aph(3')-VIa,sul1,OXA-23,OXA-66,strA,sul2,catB8,msr(E)</t>
  </si>
  <si>
    <t>strB,aph(3')-Ic,armA,aph(3')-VIa,strA</t>
  </si>
  <si>
    <t>catB8</t>
  </si>
  <si>
    <t>strB,TEM-1D,aph(3')-Ic,ADC-25,aac(3)-Ia,sul1,OXA-66,strA</t>
  </si>
  <si>
    <t>sul1</t>
  </si>
  <si>
    <t>strB,TEM-1D,aph(3')-Ic,ADC-25,aac(3)-Ia,sul1,OXA-82,strA,sul2</t>
  </si>
  <si>
    <t>strB,TEM-1D,aph(3')-Ic,ADC-25,mph(E),armA,aph(3')-VIa,sul1,OXA-23,OXA-66,strA,catB8,msr(E)</t>
  </si>
  <si>
    <t>strB,aph(3')-Ic,ADC-25,mph(E),armA,sul1,OXA-66,OXA-24,strA,catB8,msr(E)</t>
  </si>
  <si>
    <t>strB,ADC-25,OXA-66,OXA-72,strA,sul2</t>
  </si>
  <si>
    <t>strB,strA</t>
  </si>
  <si>
    <t>strB,ADC-25,mph(E),armA,sul1,OXA-23,OXA-66,strA,catB8,msr(E)</t>
  </si>
  <si>
    <t>strB,armA,strA</t>
  </si>
  <si>
    <t>strB,ADC-25,aac(3)-Ia,OXA-66,OXA-72,strA,sul2</t>
  </si>
  <si>
    <t>strB,aac(3)-Ia,strA</t>
  </si>
  <si>
    <t>strB,aac(3)-Ia,OXA-66,OXA-72,strA</t>
  </si>
  <si>
    <t>OXA-66,OXA-72</t>
  </si>
  <si>
    <t>strB,TEM-1B,aph(3')-VIa,OXA-23,OXA-65,strA,sul2,aac(3)-IIa</t>
  </si>
  <si>
    <t>TEM-1B,OXA-23,OXA-65</t>
  </si>
  <si>
    <t>strB,aph(3')-VIa,strA,aac(3)-IIa</t>
  </si>
  <si>
    <t>strB,TEM-1D,ADC-25,OXA-23,OXA-66,strA,sul2</t>
  </si>
  <si>
    <t>ADC-25,aadB,sul1,OXA-23,OXA-223,aadA2</t>
  </si>
  <si>
    <t>aadB,aadA2</t>
  </si>
  <si>
    <t>strB,ADC-25,mph(E),OXA-23,OXA-66,strA,sul2,msr(E)</t>
  </si>
  <si>
    <t>strB,TEM-1D,aph(3')-Ic,ADC-25,mph(E),armA,sul1,OXA-66,strA,sul2,catB8,OXA-237,msr(E)</t>
  </si>
  <si>
    <t>strB,mph(E),armA,aph(3')-VIa,ARR-3,PER-7,sul1,OXA-23,OXA-203,tet(B),strA,sul2,cmlA1,msr(E)</t>
  </si>
  <si>
    <t>strB,armA,aph(3')-VIa,strA</t>
  </si>
  <si>
    <t>cmlA1</t>
  </si>
  <si>
    <t>ARR-3</t>
  </si>
  <si>
    <t>tet(B)</t>
  </si>
  <si>
    <t>strB,aph(3')-Ic,ADC-25,mph(E),armA,sul1,OXA-66,strA,sul2,catB8,msr(E)</t>
  </si>
  <si>
    <t>strB,ADC-25,mph(E),OXA-66,OXA-72,strA,sul2,msr(E)</t>
  </si>
  <si>
    <t>strB,mph(E),armA,aac(3)-Ia,sul1,OXA-23,OXA-82,strA,msr(E)</t>
  </si>
  <si>
    <t>OXA-23,OXA-82</t>
  </si>
  <si>
    <t>strB,armA,aac(3)-Ia,strA</t>
  </si>
  <si>
    <t>strB,aph(3')-Ic,ADC-25,mph(E),armA,aph(3')-VIa,sul1,OXA-23,OXA-66,strA,sul2,catB8,msr(E)</t>
  </si>
  <si>
    <t>strB,aph(3')-Ic,ADC-25,mph(E),armA,sul1,OXA-66,strA,sul2,catB8,OXA-237,msr(E)</t>
  </si>
  <si>
    <t>strB,TEM-1D,ADC-25,mph(E),armA,sul1,OXA-71,strA,catB8,msr(E)</t>
  </si>
  <si>
    <t>strB,aph(3')-Ic,ADC-25,mph(E),armA,sul1,OXA-23,OXA-82,strA,catB8,msr(E)</t>
  </si>
  <si>
    <t>aph(3')-Ic,OXA-69,tet(B),catA1,sul2</t>
  </si>
  <si>
    <t>OXA-69</t>
  </si>
  <si>
    <t>aph(3')-Ic</t>
  </si>
  <si>
    <t>catA1</t>
  </si>
  <si>
    <t>TEM-1D,aph(3')-Ic,aac(3)-Ia,OXA-23,OXA-69,tet(A),catA1</t>
  </si>
  <si>
    <t>TEM-1D,OXA-23,OXA-69</t>
  </si>
  <si>
    <t>aph(3')-Ic,aac(3)-Ia</t>
  </si>
  <si>
    <t>tet(A)</t>
  </si>
  <si>
    <t>16S NCBI Taxonomy Identity</t>
  </si>
  <si>
    <t>Total Number AR Genes</t>
  </si>
  <si>
    <t>Total AR Alleles Identified</t>
  </si>
  <si>
    <t>Beta-lactamases</t>
  </si>
  <si>
    <t>Detected Truncated Porin</t>
  </si>
  <si>
    <t>Colistin</t>
  </si>
  <si>
    <t>Aminoglycoside</t>
  </si>
  <si>
    <t>Fluoroquinolones</t>
  </si>
  <si>
    <t>Fosfomycin</t>
  </si>
  <si>
    <t>Macrolide-Lincosamide-Streptogramin</t>
  </si>
  <si>
    <t>Phenicols</t>
  </si>
  <si>
    <t>Rifampicin</t>
  </si>
  <si>
    <t>Sulfonamides</t>
  </si>
  <si>
    <t>Tetracyclines</t>
  </si>
  <si>
    <t>Trimethoprim</t>
  </si>
  <si>
    <t>Allele</t>
  </si>
  <si>
    <t>Variant</t>
  </si>
  <si>
    <t>Antibiotic Class</t>
  </si>
  <si>
    <t>Genbank Accession</t>
  </si>
  <si>
    <t>Product Annotation</t>
  </si>
  <si>
    <t>Source Organism</t>
  </si>
  <si>
    <t>ACT-15</t>
  </si>
  <si>
    <t>ACT-15_1</t>
  </si>
  <si>
    <t>Beta-lactam resistance:AmpC-type</t>
  </si>
  <si>
    <t>JX440356</t>
  </si>
  <si>
    <t>AmpC beta-lactamase ACT-15</t>
  </si>
  <si>
    <t>Enterobacter cloacae</t>
  </si>
  <si>
    <t>ACT-16</t>
  </si>
  <si>
    <t>ACT-16_1</t>
  </si>
  <si>
    <t>AB737978</t>
  </si>
  <si>
    <t>beta lactamase ACT-16</t>
  </si>
  <si>
    <t>ACT-5</t>
  </si>
  <si>
    <t>ACT-5_1</t>
  </si>
  <si>
    <t>FJ237369</t>
  </si>
  <si>
    <t>beta-lactamase ACT-5</t>
  </si>
  <si>
    <t>ACT-7</t>
  </si>
  <si>
    <t>ACT-7_1</t>
  </si>
  <si>
    <t>FJ237368</t>
  </si>
  <si>
    <t>beta-lactamase EBC-1464</t>
  </si>
  <si>
    <t>Klebsiella pneumoniae</t>
  </si>
  <si>
    <t>ADC-25</t>
  </si>
  <si>
    <t>ADC-25_1</t>
  </si>
  <si>
    <t>Beta-lactam resistance</t>
  </si>
  <si>
    <t>EF016355</t>
  </si>
  <si>
    <t>AmpC cephalosporinase</t>
  </si>
  <si>
    <t>ARR-3_4</t>
  </si>
  <si>
    <t>Rifampicin resistance</t>
  </si>
  <si>
    <t>FM207631</t>
  </si>
  <si>
    <t>rifampicin ADP-ribosylatin transferase</t>
  </si>
  <si>
    <t>Aeromonas caviae</t>
  </si>
  <si>
    <t>CMY-2</t>
  </si>
  <si>
    <t>CMY-2_1</t>
  </si>
  <si>
    <t>X91840</t>
  </si>
  <si>
    <t>extended spectrum beta-lactamase</t>
  </si>
  <si>
    <t>CMY-42</t>
  </si>
  <si>
    <t>CMY-42_1</t>
  </si>
  <si>
    <t>HM146927</t>
  </si>
  <si>
    <t>AmpC beta-lactamase</t>
  </si>
  <si>
    <t>Escherichia coli</t>
  </si>
  <si>
    <t>CMY-4</t>
  </si>
  <si>
    <t>CMY-4_1</t>
  </si>
  <si>
    <t>AF420597</t>
  </si>
  <si>
    <t>cephamycinase</t>
  </si>
  <si>
    <t>CMY-6</t>
  </si>
  <si>
    <t>CMY-6_1</t>
  </si>
  <si>
    <t>AJ011293</t>
  </si>
  <si>
    <t>beta-lactamase</t>
  </si>
  <si>
    <t>CMY-76</t>
  </si>
  <si>
    <t>CMY-76_1</t>
  </si>
  <si>
    <t>JQ733573</t>
  </si>
  <si>
    <t>AmpC beta-lactamase CMY-76</t>
  </si>
  <si>
    <t>Citrobacter freundii</t>
  </si>
  <si>
    <t>CMY-79</t>
  </si>
  <si>
    <t>CMY-79_1</t>
  </si>
  <si>
    <t>JQ733576</t>
  </si>
  <si>
    <t>AmpC beta-lactamase CMY-79</t>
  </si>
  <si>
    <t>CMY-80</t>
  </si>
  <si>
    <t>CMY-80_1</t>
  </si>
  <si>
    <t>JQ733577</t>
  </si>
  <si>
    <t>AmpC beta-lactamase CMY-80</t>
  </si>
  <si>
    <t>CMY-84</t>
  </si>
  <si>
    <t>CMY-84_1</t>
  </si>
  <si>
    <t>JQ733579</t>
  </si>
  <si>
    <t>AmpC beta-lactamase CMY-84</t>
  </si>
  <si>
    <t>CMY-94</t>
  </si>
  <si>
    <t>CMY-94_1</t>
  </si>
  <si>
    <t>JX514368</t>
  </si>
  <si>
    <t>CMY-like beta-lactamase</t>
  </si>
  <si>
    <t>CTX-M-124</t>
  </si>
  <si>
    <t>CTX-M-124_1</t>
  </si>
  <si>
    <t>JQ429324</t>
  </si>
  <si>
    <t>extended-spectrum beta-lactamase CTX-M-124</t>
  </si>
  <si>
    <t>CTX-M-14</t>
  </si>
  <si>
    <t>CTX-M-14_1</t>
  </si>
  <si>
    <t>AF252622</t>
  </si>
  <si>
    <t>beta-lactamase CTX-M-14</t>
  </si>
  <si>
    <t>CTX-M-15</t>
  </si>
  <si>
    <t>CTX-M-15_23</t>
  </si>
  <si>
    <t>DQ302097</t>
  </si>
  <si>
    <t>extended-spectrum beta-lactamase CTX-M-15</t>
  </si>
  <si>
    <t>CTX-M-2</t>
  </si>
  <si>
    <t>CTX-M-2_1</t>
  </si>
  <si>
    <t>EU622041</t>
  </si>
  <si>
    <t>resistance to beta-lactams including extended-spectrum cephalosporins</t>
  </si>
  <si>
    <t>CTX-M-55</t>
  </si>
  <si>
    <t>CTX-M-55_2</t>
  </si>
  <si>
    <t>GQ456159</t>
  </si>
  <si>
    <t>extended-spectrum beta-lactamase CTX-M-55</t>
  </si>
  <si>
    <t>DHA-1</t>
  </si>
  <si>
    <t>DHA-1_1</t>
  </si>
  <si>
    <t>Y16410</t>
  </si>
  <si>
    <t>beta-lactamase class C</t>
  </si>
  <si>
    <t xml:space="preserve"> Salmonella enterica subsp. enterica serovar Enteritidis</t>
  </si>
  <si>
    <t>GES-1</t>
  </si>
  <si>
    <t>GES-1_1</t>
  </si>
  <si>
    <t>HQ170511</t>
  </si>
  <si>
    <t>extended-spectrum beta-lactamase GES-7</t>
  </si>
  <si>
    <t>Aeromonas media</t>
  </si>
  <si>
    <t>IMP-14</t>
  </si>
  <si>
    <t>IMP-14_1</t>
  </si>
  <si>
    <t>AY553332</t>
  </si>
  <si>
    <t>metallo-beta-lactamase; carbapenemase IMP-14</t>
  </si>
  <si>
    <t>Pseudomonas aeruginosa</t>
  </si>
  <si>
    <t>IMP-1</t>
  </si>
  <si>
    <t>IMP-1_1</t>
  </si>
  <si>
    <t>DQ522237</t>
  </si>
  <si>
    <t>metallo-beta-lactamase IMP-1-like</t>
  </si>
  <si>
    <t>IMP-4</t>
  </si>
  <si>
    <t>IMP-4_1</t>
  </si>
  <si>
    <t>AF244145</t>
  </si>
  <si>
    <t>carbapenem-hydrolysing beta-lactamase</t>
  </si>
  <si>
    <t>KPC-2</t>
  </si>
  <si>
    <t>KPC-2_1</t>
  </si>
  <si>
    <t>AY034847</t>
  </si>
  <si>
    <t>carbapenemase</t>
  </si>
  <si>
    <t>KPC-3</t>
  </si>
  <si>
    <t>KPC-3_1</t>
  </si>
  <si>
    <t>HM769262</t>
  </si>
  <si>
    <t>beta-lactamase KPC-3</t>
  </si>
  <si>
    <t>KPC-4</t>
  </si>
  <si>
    <t>KPC-4_1</t>
  </si>
  <si>
    <t>FJ473382</t>
  </si>
  <si>
    <t>beta-lactamase KPC-4</t>
  </si>
  <si>
    <t>Enterobacter cancerogenus</t>
  </si>
  <si>
    <t>KPC-5</t>
  </si>
  <si>
    <t>KPC-5_1</t>
  </si>
  <si>
    <t>EU400222</t>
  </si>
  <si>
    <t>beta-lactamase KPC-5</t>
  </si>
  <si>
    <t>KPC-6</t>
  </si>
  <si>
    <t>KPC-6_1</t>
  </si>
  <si>
    <t>EU555534</t>
  </si>
  <si>
    <t>beta-lactamase KPC-6</t>
  </si>
  <si>
    <t>LEN16</t>
  </si>
  <si>
    <t>LEN16_1</t>
  </si>
  <si>
    <t>AY743416</t>
  </si>
  <si>
    <t>LEN-type penicillinase</t>
  </si>
  <si>
    <t>MAL-1</t>
  </si>
  <si>
    <t>MAL-1_1</t>
  </si>
  <si>
    <t>AJ277209</t>
  </si>
  <si>
    <t>beta-lactamase MAL-1</t>
  </si>
  <si>
    <t>Citrobacter koseri</t>
  </si>
  <si>
    <t>MAL-1_2</t>
  </si>
  <si>
    <t>AJ609506</t>
  </si>
  <si>
    <t>class A beta-lactamase</t>
  </si>
  <si>
    <t>NDM-1</t>
  </si>
  <si>
    <t>NDM-1_1</t>
  </si>
  <si>
    <t>FN396876</t>
  </si>
  <si>
    <t>metallo-beta-lactamase</t>
  </si>
  <si>
    <t>NDM-5</t>
  </si>
  <si>
    <t>NDM-5_1</t>
  </si>
  <si>
    <t>JN104597</t>
  </si>
  <si>
    <t>NDM-5 metallo-beta-lactamase</t>
  </si>
  <si>
    <t>NDM-6</t>
  </si>
  <si>
    <t>NDM-6_1</t>
  </si>
  <si>
    <t>JN967644</t>
  </si>
  <si>
    <t>NDM carbapenemase</t>
  </si>
  <si>
    <t>NDM-7</t>
  </si>
  <si>
    <t>NDM-7_1</t>
  </si>
  <si>
    <t>JX262694</t>
  </si>
  <si>
    <t>NDM-7 metallo-beta-lactamase</t>
  </si>
  <si>
    <t>NMC-A</t>
  </si>
  <si>
    <t>NMC-A_1</t>
  </si>
  <si>
    <t>AJ536087</t>
  </si>
  <si>
    <t>class A nonmetallocarbapenamase</t>
  </si>
  <si>
    <t>OKP-B-2</t>
  </si>
  <si>
    <t>OKP-B-2_1</t>
  </si>
  <si>
    <t>AM051151</t>
  </si>
  <si>
    <t>OKP-B beta-lactamase</t>
  </si>
  <si>
    <t>OXA-100</t>
  </si>
  <si>
    <t>OXA-100_1</t>
  </si>
  <si>
    <t>AM231720</t>
  </si>
  <si>
    <t>blaOXA-100 class D beta-lactamase</t>
  </si>
  <si>
    <t>OXA-10</t>
  </si>
  <si>
    <t>OXA-10_2</t>
  </si>
  <si>
    <t>EU886981</t>
  </si>
  <si>
    <t>Beta-lactamase</t>
  </si>
  <si>
    <t>OXA-181</t>
  </si>
  <si>
    <t>OXA-181_1</t>
  </si>
  <si>
    <t>HM992946</t>
  </si>
  <si>
    <t>carbapenemase OXA-181</t>
  </si>
  <si>
    <t>OXA-1</t>
  </si>
  <si>
    <t>OXA-1_1</t>
  </si>
  <si>
    <t>J02967</t>
  </si>
  <si>
    <t>OXA-1 beta-lactamase</t>
  </si>
  <si>
    <t>Plasmid RGN238</t>
  </si>
  <si>
    <t>OXA-203</t>
  </si>
  <si>
    <t>OXA-203_1</t>
  </si>
  <si>
    <t>HQ998857</t>
  </si>
  <si>
    <t>beta-lactamase OXA-203</t>
  </si>
  <si>
    <t>OXA-223</t>
  </si>
  <si>
    <t>OXA-223_1</t>
  </si>
  <si>
    <t>JN248564</t>
  </si>
  <si>
    <t>beta-lactamase OXA-223</t>
  </si>
  <si>
    <t>OXA-232</t>
  </si>
  <si>
    <t>OXA-232_1</t>
  </si>
  <si>
    <t>JX423831</t>
  </si>
  <si>
    <t>class D beta-lactamase</t>
  </si>
  <si>
    <t>OXA-237</t>
  </si>
  <si>
    <t>OXA-237_1</t>
  </si>
  <si>
    <t>JQ820241</t>
  </si>
  <si>
    <t>beta-lactamase OXA-237</t>
  </si>
  <si>
    <t>OXA-23</t>
  </si>
  <si>
    <t>OXA-23_1</t>
  </si>
  <si>
    <t>HQ700358</t>
  </si>
  <si>
    <t>beta-lactamase OXA-23</t>
  </si>
  <si>
    <t>OXA-24</t>
  </si>
  <si>
    <t>OXA-24_1</t>
  </si>
  <si>
    <t>AJ239129</t>
  </si>
  <si>
    <t>OXA-2</t>
  </si>
  <si>
    <t>OXA-2_1</t>
  </si>
  <si>
    <t>DQ310703</t>
  </si>
  <si>
    <t>oxacillinase type 2</t>
  </si>
  <si>
    <t>Vibrio cholerae</t>
  </si>
  <si>
    <t>OXA-48</t>
  </si>
  <si>
    <t>OXA-48_2</t>
  </si>
  <si>
    <t>AY236073</t>
  </si>
  <si>
    <t>class D carbapenem-hydrolyzing beta-lactamase</t>
  </si>
  <si>
    <t>OXA-4</t>
  </si>
  <si>
    <t>OXA-4_1</t>
  </si>
  <si>
    <t>AY162283</t>
  </si>
  <si>
    <t>beta-lactamase OXA-4</t>
  </si>
  <si>
    <t>OXA-50</t>
  </si>
  <si>
    <t>OXA-50_1</t>
  </si>
  <si>
    <t>AY306135</t>
  </si>
  <si>
    <t>oxacillinase</t>
  </si>
  <si>
    <t>OXA-50_2</t>
  </si>
  <si>
    <t>AY306133</t>
  </si>
  <si>
    <t>OXA-50_3</t>
  </si>
  <si>
    <t>AY306130</t>
  </si>
  <si>
    <t>AY306132</t>
  </si>
  <si>
    <t>OXA-56</t>
  </si>
  <si>
    <t>OXA-56_1</t>
  </si>
  <si>
    <t>AY660529</t>
  </si>
  <si>
    <t>restricted spectrum class D beta-lactamase</t>
  </si>
  <si>
    <t>OXA-58</t>
  </si>
  <si>
    <t>OXA-58_1</t>
  </si>
  <si>
    <t>AY665723</t>
  </si>
  <si>
    <t>carbapenem-hydrolyzing oxacillinase</t>
  </si>
  <si>
    <t>OXA-64</t>
  </si>
  <si>
    <t>OXA-64_1</t>
  </si>
  <si>
    <t>AY750907</t>
  </si>
  <si>
    <t>beta-lactamase OXA-64</t>
  </si>
  <si>
    <t>OXA-65</t>
  </si>
  <si>
    <t>OXA-65_1</t>
  </si>
  <si>
    <t>AY750908</t>
  </si>
  <si>
    <t>beta-lactamase OXA-65</t>
  </si>
  <si>
    <t>OXA-66</t>
  </si>
  <si>
    <t>OXA-66_4</t>
  </si>
  <si>
    <t>FJ360530</t>
  </si>
  <si>
    <t>OXA carbapenemase; class D oxacillinase</t>
  </si>
  <si>
    <t>OXA-69_1</t>
  </si>
  <si>
    <t>HM564339</t>
  </si>
  <si>
    <t>carbapenem-hydrolyzing oxacillinase OXA-69</t>
  </si>
  <si>
    <t>OXA-71</t>
  </si>
  <si>
    <t>OXA-71_1</t>
  </si>
  <si>
    <t>AY859528</t>
  </si>
  <si>
    <t>carbapenem-hydrolyzing oxacillinase OXA-71</t>
  </si>
  <si>
    <t>OXA-72</t>
  </si>
  <si>
    <t>OXA-72_1</t>
  </si>
  <si>
    <t>GU199039</t>
  </si>
  <si>
    <t>class D beta-lactamase OXA-72</t>
  </si>
  <si>
    <t>OXA-82</t>
  </si>
  <si>
    <t>OXA-82_1</t>
  </si>
  <si>
    <t>GQ352402</t>
  </si>
  <si>
    <t>beta-lactamase OXA-82 protein</t>
  </si>
  <si>
    <t>OXA-94</t>
  </si>
  <si>
    <t>OXA-94_1</t>
  </si>
  <si>
    <t>DQ519088</t>
  </si>
  <si>
    <t>beta-lactamase OXA-94</t>
  </si>
  <si>
    <t>OXA-9</t>
  </si>
  <si>
    <t>OXA-9_2</t>
  </si>
  <si>
    <t>JF703130</t>
  </si>
  <si>
    <t>oxacillinase-carbenicillinase</t>
  </si>
  <si>
    <t>Enterobacter sp. W001</t>
  </si>
  <si>
    <t>OXY-1-4</t>
  </si>
  <si>
    <t>OXY-1-4_4</t>
  </si>
  <si>
    <t>AY077483</t>
  </si>
  <si>
    <t>K1 beta-lactamase</t>
  </si>
  <si>
    <t>Klebsiella oxytoca</t>
  </si>
  <si>
    <t>OXY-1-7</t>
  </si>
  <si>
    <t>OXY-1-7_7</t>
  </si>
  <si>
    <t>M27459</t>
  </si>
  <si>
    <t>OXY-2-8</t>
  </si>
  <si>
    <t>OXY-2-8_8</t>
  </si>
  <si>
    <t>AY055205</t>
  </si>
  <si>
    <t>K1 beta-lactamase OXY-2</t>
  </si>
  <si>
    <t>PAO</t>
  </si>
  <si>
    <t>PAO_1</t>
  </si>
  <si>
    <t>AY083595</t>
  </si>
  <si>
    <t>beta-lactamase precursor</t>
  </si>
  <si>
    <t>PAO_2</t>
  </si>
  <si>
    <t>FJ666065</t>
  </si>
  <si>
    <t>class C beta-lactamase PDC-1</t>
  </si>
  <si>
    <t>Pseudomonas aeruginosa PAO1</t>
  </si>
  <si>
    <t>PAO_3</t>
  </si>
  <si>
    <t>FJ666073</t>
  </si>
  <si>
    <t>class C beta-lactamase PDC-10</t>
  </si>
  <si>
    <t>PAO_4</t>
  </si>
  <si>
    <t>AY083592</t>
  </si>
  <si>
    <t>PER-7</t>
  </si>
  <si>
    <t>PER-7_1</t>
  </si>
  <si>
    <t>HQ713678</t>
  </si>
  <si>
    <t>QnrB13</t>
  </si>
  <si>
    <t>QnrB13_1</t>
  </si>
  <si>
    <t>Quinolone resistance</t>
  </si>
  <si>
    <t>EU273755</t>
  </si>
  <si>
    <t>quinolone resistance protein; pentapeptide repeat protein</t>
  </si>
  <si>
    <t>QnrB2</t>
  </si>
  <si>
    <t>QnrB2_1</t>
  </si>
  <si>
    <t>HM125698</t>
  </si>
  <si>
    <t>fluoroquinolone resistance protein</t>
  </si>
  <si>
    <t>QnrB34</t>
  </si>
  <si>
    <t>QnrB34_1</t>
  </si>
  <si>
    <t>JN173056</t>
  </si>
  <si>
    <t>quinolone resistance protein QnrB34</t>
  </si>
  <si>
    <t>Citrobacter werkmanii</t>
  </si>
  <si>
    <t>QnrB38</t>
  </si>
  <si>
    <t>QnrB38_1</t>
  </si>
  <si>
    <t>JN173060</t>
  </si>
  <si>
    <t>QnrB4</t>
  </si>
  <si>
    <t>QnrB4_1</t>
  </si>
  <si>
    <t>DQ303921</t>
  </si>
  <si>
    <t>contains pentapeptide repeat</t>
  </si>
  <si>
    <t>QnrB5</t>
  </si>
  <si>
    <t>QnrB5_1</t>
  </si>
  <si>
    <t>DQ303919</t>
  </si>
  <si>
    <t>Salmonella enterica subsp. enterica serovar Berta</t>
  </si>
  <si>
    <t>QnrB6</t>
  </si>
  <si>
    <t>QnrB6_3</t>
  </si>
  <si>
    <t>EF523819</t>
  </si>
  <si>
    <t>QnrB7</t>
  </si>
  <si>
    <t>QnrB7_1</t>
  </si>
  <si>
    <t>EU043311</t>
  </si>
  <si>
    <t>QnrS1</t>
  </si>
  <si>
    <t>QnrS1_1</t>
  </si>
  <si>
    <t>AB187515</t>
  </si>
  <si>
    <t>Qnr</t>
  </si>
  <si>
    <t>Shigella flexneri</t>
  </si>
  <si>
    <t>SFO-1</t>
  </si>
  <si>
    <t>SFO-1_1</t>
  </si>
  <si>
    <t>AB003148</t>
  </si>
  <si>
    <t>class A beta-lactamase SFO-1</t>
  </si>
  <si>
    <t>SHV-11</t>
  </si>
  <si>
    <t>SHV-11_10</t>
  </si>
  <si>
    <t>EF035557</t>
  </si>
  <si>
    <t>extended spectrum beta lactamase</t>
  </si>
  <si>
    <t>SHV-11_15</t>
  </si>
  <si>
    <t>DQ219473</t>
  </si>
  <si>
    <t>extended-spectrum beta-lactamase SHV-11</t>
  </si>
  <si>
    <t>SHV-11_1</t>
  </si>
  <si>
    <t>AY528717</t>
  </si>
  <si>
    <t>SHV-11_2</t>
  </si>
  <si>
    <t>HM751098</t>
  </si>
  <si>
    <t>SHV-11 beta-lactamase</t>
  </si>
  <si>
    <t>SHV-11_5</t>
  </si>
  <si>
    <t>GQ407117</t>
  </si>
  <si>
    <t>beta-lactamase blaSHV-11</t>
  </si>
  <si>
    <t>SHV-11_8</t>
  </si>
  <si>
    <t>GQ387358</t>
  </si>
  <si>
    <t>beta-lactamase SHV-11</t>
  </si>
  <si>
    <t>SHV-11_9</t>
  </si>
  <si>
    <t>FJ483937</t>
  </si>
  <si>
    <t>Proteus mirabilis</t>
  </si>
  <si>
    <t>SHV-12</t>
  </si>
  <si>
    <t>SHV-12_1</t>
  </si>
  <si>
    <t>AF462395</t>
  </si>
  <si>
    <t>extended-spectrum beta-lactamase SHV-12</t>
  </si>
  <si>
    <t>SHV-1</t>
  </si>
  <si>
    <t>SHV-1_11</t>
  </si>
  <si>
    <t>EF035565</t>
  </si>
  <si>
    <t>SHV-1_13</t>
  </si>
  <si>
    <t>AF462396</t>
  </si>
  <si>
    <t>extended-spectrum beta-lactamase SHV-1</t>
  </si>
  <si>
    <t>Acinetobacter sp. SUN-72</t>
  </si>
  <si>
    <t>SHV-1_18</t>
  </si>
  <si>
    <t>FJ668818</t>
  </si>
  <si>
    <t>beta-lactamase SHV-1</t>
  </si>
  <si>
    <t>SHV-1_9</t>
  </si>
  <si>
    <t>HM751102</t>
  </si>
  <si>
    <t>SHV-1 beta-lactamase</t>
  </si>
  <si>
    <t>SHV-26</t>
  </si>
  <si>
    <t>SHV-26_1</t>
  </si>
  <si>
    <t>AF227204</t>
  </si>
  <si>
    <t>SHV-30</t>
  </si>
  <si>
    <t>SHV-30_1</t>
  </si>
  <si>
    <t>AY661885</t>
  </si>
  <si>
    <t>beta-lactamase SHV-30</t>
  </si>
  <si>
    <t>SHV-5</t>
  </si>
  <si>
    <t>SHV-5_6</t>
  </si>
  <si>
    <t>EF653399</t>
  </si>
  <si>
    <t>beta-lactamase SHV-5</t>
  </si>
  <si>
    <t>SHV-83</t>
  </si>
  <si>
    <t>SHV-83_1</t>
  </si>
  <si>
    <t>AM176558</t>
  </si>
  <si>
    <t>SME-3</t>
  </si>
  <si>
    <t>SME-3_1</t>
  </si>
  <si>
    <t>AY584237</t>
  </si>
  <si>
    <t>carbapenem-hydrolyzing beta-lactamase SME-3</t>
  </si>
  <si>
    <t>Serratia marcescens</t>
  </si>
  <si>
    <t>SPM-1</t>
  </si>
  <si>
    <t>SPM-1_1</t>
  </si>
  <si>
    <t>AY341249</t>
  </si>
  <si>
    <t>TEM-1A</t>
  </si>
  <si>
    <t>TEM-1A_4</t>
  </si>
  <si>
    <t>HM749966</t>
  </si>
  <si>
    <t>TEM-1 beta-lactamase</t>
  </si>
  <si>
    <t>TEM-1B</t>
  </si>
  <si>
    <t>TEM-1B_1</t>
  </si>
  <si>
    <t>JF910132</t>
  </si>
  <si>
    <t>Leclercia adecarboxylata</t>
  </si>
  <si>
    <t>TEM-1D</t>
  </si>
  <si>
    <t>TEM-1D_83</t>
  </si>
  <si>
    <t>AF188200</t>
  </si>
  <si>
    <t>beta-lactamase variant TEM-1D</t>
  </si>
  <si>
    <t>TEM-52B</t>
  </si>
  <si>
    <t>TEM-52B_1</t>
  </si>
  <si>
    <t>AF027199</t>
  </si>
  <si>
    <t>VEB-1</t>
  </si>
  <si>
    <t>VEB-1_1</t>
  </si>
  <si>
    <t>HM370393</t>
  </si>
  <si>
    <t>extended-spectrum beta-lactamase</t>
  </si>
  <si>
    <t>VIM-11</t>
  </si>
  <si>
    <t>VIM-11_1</t>
  </si>
  <si>
    <t>AY605049</t>
  </si>
  <si>
    <t>VIM-1</t>
  </si>
  <si>
    <t>VIM-1_1</t>
  </si>
  <si>
    <t>Y18050</t>
  </si>
  <si>
    <t>beta-lactamase VIM-1</t>
  </si>
  <si>
    <t>VIM-27</t>
  </si>
  <si>
    <t>VIM-27_1</t>
  </si>
  <si>
    <t>HQ858608</t>
  </si>
  <si>
    <t>metallo-beta-lactamase VIM-27</t>
  </si>
  <si>
    <t>VIM-2</t>
  </si>
  <si>
    <t>VIM-2_1</t>
  </si>
  <si>
    <t>AF302086</t>
  </si>
  <si>
    <t>VIM-4</t>
  </si>
  <si>
    <t>VIM-4_1</t>
  </si>
  <si>
    <t>EU581706</t>
  </si>
  <si>
    <t>Aeromonas hydrophila</t>
  </si>
  <si>
    <t>blaZ</t>
  </si>
  <si>
    <t>blaZ_34</t>
  </si>
  <si>
    <t>AP003139</t>
  </si>
  <si>
    <t>Staphylococcus aureus subsp. aureus N315</t>
  </si>
  <si>
    <t>blaZ_35</t>
  </si>
  <si>
    <t>AJ302698</t>
  </si>
  <si>
    <t>Staphylococcus haemolyticus</t>
  </si>
  <si>
    <t>blaZ_36</t>
  </si>
  <si>
    <t>AJ400722</t>
  </si>
  <si>
    <t>aac(2')-Ia</t>
  </si>
  <si>
    <t>aac(2')-Ia_1</t>
  </si>
  <si>
    <t>Aminoglycoside resistance</t>
  </si>
  <si>
    <t>L06156</t>
  </si>
  <si>
    <t>aminoglycoside 2'-N-acetyltransferase</t>
  </si>
  <si>
    <t>Providencia stuartii</t>
  </si>
  <si>
    <t>aac(3)-IIa</t>
  </si>
  <si>
    <t>aac(3)-IIa_1</t>
  </si>
  <si>
    <t>X51534</t>
  </si>
  <si>
    <t>unnamed protein product; AAC(3)-II (AA 1-286)</t>
  </si>
  <si>
    <t>aac(3)-IId</t>
  </si>
  <si>
    <t>aac(3)-IId_1</t>
  </si>
  <si>
    <t>EU022314</t>
  </si>
  <si>
    <t>aminoglycoside-(3)-N-acetyl-transferase</t>
  </si>
  <si>
    <t>aac(3)-Ia</t>
  </si>
  <si>
    <t>aac(3)-Ia_1</t>
  </si>
  <si>
    <t>X15852</t>
  </si>
  <si>
    <t>unnamed protein product; aacC1 product acetyltransferase (AA 1-177)"</t>
  </si>
  <si>
    <t>Plasmid R1033</t>
  </si>
  <si>
    <t>aac(3)-Ib</t>
  </si>
  <si>
    <t>aac(3)-Ib_1</t>
  </si>
  <si>
    <t>L06157</t>
  </si>
  <si>
    <t>aminoglycoside 3'-N-acetyltransferase</t>
  </si>
  <si>
    <t>aac(3)-Ic</t>
  </si>
  <si>
    <t>aac(3)-Ic_1</t>
  </si>
  <si>
    <t>AJ511268</t>
  </si>
  <si>
    <t>aminoglycoside acetyltransferase</t>
  </si>
  <si>
    <t>aac(3)-Id</t>
  </si>
  <si>
    <t>aac(3)-Id_1</t>
  </si>
  <si>
    <t>AB114632</t>
  </si>
  <si>
    <t>Vibrio fluvialis</t>
  </si>
  <si>
    <t>aac(6')-33</t>
  </si>
  <si>
    <t>aac(6')-33_1</t>
  </si>
  <si>
    <t>GQ337064</t>
  </si>
  <si>
    <t>aac(6')-IIa</t>
  </si>
  <si>
    <t>aac(6')-IIa_1</t>
  </si>
  <si>
    <t>M29695</t>
  </si>
  <si>
    <t>6'-N-acetyltransferase</t>
  </si>
  <si>
    <t>aac(6')-IIc</t>
  </si>
  <si>
    <t>aac(6')-IIc_1</t>
  </si>
  <si>
    <t>AF162771</t>
  </si>
  <si>
    <t>aminoglycoside 6'-N-acetyltransferase</t>
  </si>
  <si>
    <t>aac(6')-Ib</t>
  </si>
  <si>
    <t>aac(6')-Ib_1</t>
  </si>
  <si>
    <t>M21682</t>
  </si>
  <si>
    <t>Plasmid pJHC-MW1</t>
  </si>
  <si>
    <t>aac(6')-Ic</t>
  </si>
  <si>
    <t>aac(6')-Ic_1</t>
  </si>
  <si>
    <t>M94066</t>
  </si>
  <si>
    <t>aac(6')-If</t>
  </si>
  <si>
    <t>aac(6')-If_1</t>
  </si>
  <si>
    <t>X55353</t>
  </si>
  <si>
    <t>AG-6'-acetyltransferase</t>
  </si>
  <si>
    <t>aac(6')-aph(2'')</t>
  </si>
  <si>
    <t>aac(6')-aph(2'')_1</t>
  </si>
  <si>
    <t>M13771</t>
  </si>
  <si>
    <t>AAC(6')-APH(2') bifunctional resistance protein</t>
  </si>
  <si>
    <t>Enterococcus faecalis</t>
  </si>
  <si>
    <t>aac(6')Ib-cr</t>
  </si>
  <si>
    <t>aac(6')Ib-cr_1</t>
  </si>
  <si>
    <t>Fluoroquinolone and aminoglycoside resistance</t>
  </si>
  <si>
    <t>DQ303918</t>
  </si>
  <si>
    <t>fluroquinolone acetylating aminoglycoside acetyltransferase</t>
  </si>
  <si>
    <t>aadA11</t>
  </si>
  <si>
    <t>aadA11_1</t>
  </si>
  <si>
    <t>AY144590</t>
  </si>
  <si>
    <t>aminoglycoside adenylyltransferase</t>
  </si>
  <si>
    <t>aadA1</t>
  </si>
  <si>
    <t>aadA1_4</t>
  </si>
  <si>
    <t>M95287</t>
  </si>
  <si>
    <t>aminoglycoside (3' ') adenylyltransferase</t>
  </si>
  <si>
    <t>Plasmid R46</t>
  </si>
  <si>
    <t>aadA1_5</t>
  </si>
  <si>
    <t>JQ480156</t>
  </si>
  <si>
    <t>aminoglycoside-adenyltransferase</t>
  </si>
  <si>
    <t>aadA2</t>
  </si>
  <si>
    <t>aadA2_2</t>
  </si>
  <si>
    <t>JQ364967</t>
  </si>
  <si>
    <t>aminoglycosides adenyltransferase</t>
  </si>
  <si>
    <t>aadA5</t>
  </si>
  <si>
    <t>aadA5_1</t>
  </si>
  <si>
    <t>AF137361</t>
  </si>
  <si>
    <t>streptomycin and spectinomycin resistance aminoglycoside adenyltransferase</t>
  </si>
  <si>
    <t>aadA6</t>
  </si>
  <si>
    <t>aadA6_1</t>
  </si>
  <si>
    <t>AF140629</t>
  </si>
  <si>
    <t>aminoglycoside adenylyltransferase AADA6</t>
  </si>
  <si>
    <t>aadA7</t>
  </si>
  <si>
    <t>aadA7_1</t>
  </si>
  <si>
    <t>AF224733</t>
  </si>
  <si>
    <t>aadB</t>
  </si>
  <si>
    <t>aadB_1</t>
  </si>
  <si>
    <t>JN119852</t>
  </si>
  <si>
    <t>aminoglycoside-2''-adenylyltransferase"</t>
  </si>
  <si>
    <t>aadD</t>
  </si>
  <si>
    <t>aadD_1</t>
  </si>
  <si>
    <t>AF181950</t>
  </si>
  <si>
    <t>kanamycin resistance protein</t>
  </si>
  <si>
    <t>Staphylococcus aureus</t>
  </si>
  <si>
    <t>aph(3')-III</t>
  </si>
  <si>
    <t>aph(3')-III_1</t>
  </si>
  <si>
    <t>M26832</t>
  </si>
  <si>
    <t>Plasmid pIP1433</t>
  </si>
  <si>
    <t>aph(3')-IIb</t>
  </si>
  <si>
    <t>aph(3')-IIb_1</t>
  </si>
  <si>
    <t>X90856</t>
  </si>
  <si>
    <t>aminoglycoside phosphotransferase (3')IIps</t>
  </si>
  <si>
    <t>aph(3')-Ia</t>
  </si>
  <si>
    <t>aph(3')-Ia_1</t>
  </si>
  <si>
    <t>V00359</t>
  </si>
  <si>
    <t>aph(3')-Ic_1</t>
  </si>
  <si>
    <t>X62115</t>
  </si>
  <si>
    <t>neomycin phosphotransferase</t>
  </si>
  <si>
    <t>aph(3')-VIa</t>
  </si>
  <si>
    <t>aph(3')-VIa_1</t>
  </si>
  <si>
    <t>X07753</t>
  </si>
  <si>
    <t>aph(3')-XV</t>
  </si>
  <si>
    <t>aph(3')-XV_1</t>
  </si>
  <si>
    <t>aminoglycoside phosphotransferase</t>
  </si>
  <si>
    <t>aph(4)-Ia</t>
  </si>
  <si>
    <t>aph(4)-Ia_1</t>
  </si>
  <si>
    <t>V01499</t>
  </si>
  <si>
    <t>unnamed protein product; aph(4)</t>
  </si>
  <si>
    <t>armA</t>
  </si>
  <si>
    <t>armA_1</t>
  </si>
  <si>
    <t>AY220558</t>
  </si>
  <si>
    <t>16S rRNA methylase</t>
  </si>
  <si>
    <t>catA1_1</t>
  </si>
  <si>
    <t>Phenicol resistance</t>
  </si>
  <si>
    <t>V00622</t>
  </si>
  <si>
    <t>catA3</t>
  </si>
  <si>
    <t>catA3_1</t>
  </si>
  <si>
    <t>X07848</t>
  </si>
  <si>
    <t>Plasmid R387</t>
  </si>
  <si>
    <t>catB2</t>
  </si>
  <si>
    <t>catB2_1</t>
  </si>
  <si>
    <t>AF047479</t>
  </si>
  <si>
    <t>chloramphenicol acetyltransferase</t>
  </si>
  <si>
    <t>Plasmid NR79</t>
  </si>
  <si>
    <t>catB3</t>
  </si>
  <si>
    <t>catB3_1</t>
  </si>
  <si>
    <t>AJ009818</t>
  </si>
  <si>
    <t>Chloramphenicol acetyltransferase</t>
  </si>
  <si>
    <t>Salmonella enterica subsp. enterica serovar Typhimurium</t>
  </si>
  <si>
    <t>catB7</t>
  </si>
  <si>
    <t>catB7_1</t>
  </si>
  <si>
    <t>AF036933</t>
  </si>
  <si>
    <t>catB8_1</t>
  </si>
  <si>
    <t>AF227506</t>
  </si>
  <si>
    <t>cmlA1_1</t>
  </si>
  <si>
    <t>M64556</t>
  </si>
  <si>
    <t>nonenzymatic chloramphenicol-resistance protein</t>
  </si>
  <si>
    <t>cmlA1_2</t>
  </si>
  <si>
    <t>AB212941</t>
  </si>
  <si>
    <t>chloramphenicol resistance</t>
  </si>
  <si>
    <t>cmx</t>
  </si>
  <si>
    <t>cmx_1</t>
  </si>
  <si>
    <t>U85507</t>
  </si>
  <si>
    <t>chloramphenicol resistance protein</t>
  </si>
  <si>
    <t>Corynebacterium glutamicum</t>
  </si>
  <si>
    <t>dfrA12</t>
  </si>
  <si>
    <t>dfrA12_1</t>
  </si>
  <si>
    <t>Trimethoprim resistance</t>
  </si>
  <si>
    <t>AB571791</t>
  </si>
  <si>
    <t>dihydrofolate reductase</t>
  </si>
  <si>
    <t>dfrA14</t>
  </si>
  <si>
    <t>dfrA14_1</t>
  </si>
  <si>
    <t>DQ388123</t>
  </si>
  <si>
    <t>dfrA15</t>
  </si>
  <si>
    <t>dfrA15_1</t>
  </si>
  <si>
    <t>HM449019</t>
  </si>
  <si>
    <t>dfrA17</t>
  </si>
  <si>
    <t>dfrA17_1</t>
  </si>
  <si>
    <t>FJ460238</t>
  </si>
  <si>
    <t>dihydrofolate reductase; trimethoprim resistance</t>
  </si>
  <si>
    <t>dfrA18</t>
  </si>
  <si>
    <t>dfrA18_1</t>
  </si>
  <si>
    <t>AJ310778</t>
  </si>
  <si>
    <t>Salmonella enterica subsp. enterica serovar Typhimurium (Salmonella typhimurium)</t>
  </si>
  <si>
    <t>dfrA1</t>
  </si>
  <si>
    <t>dfrA1_1</t>
  </si>
  <si>
    <t>X00926</t>
  </si>
  <si>
    <t>dihydrofolate reductase (DHFR)</t>
  </si>
  <si>
    <t>dfrA1_30</t>
  </si>
  <si>
    <t>JQ690541</t>
  </si>
  <si>
    <t>dihydrofolate reductase type I</t>
  </si>
  <si>
    <t>dfrA29</t>
  </si>
  <si>
    <t>dfrA29_1</t>
  </si>
  <si>
    <t>AM237806</t>
  </si>
  <si>
    <t>dihydrofolate reductase type VII</t>
  </si>
  <si>
    <t>dfrA30</t>
  </si>
  <si>
    <t>dfrA30_1</t>
  </si>
  <si>
    <t>AM997279</t>
  </si>
  <si>
    <t>Klebsiella sp. MB45</t>
  </si>
  <si>
    <t>dfrA3b</t>
  </si>
  <si>
    <t>dfrA3b_1</t>
  </si>
  <si>
    <t>AY878717</t>
  </si>
  <si>
    <t>dihydrofolate reductase type IIIb</t>
  </si>
  <si>
    <t>dfrA5</t>
  </si>
  <si>
    <t>dfrA5_1</t>
  </si>
  <si>
    <t>X12868</t>
  </si>
  <si>
    <t>Plasmid pLMO20</t>
  </si>
  <si>
    <t>dfrA8</t>
  </si>
  <si>
    <t>dfrA8_1</t>
  </si>
  <si>
    <t>U10186</t>
  </si>
  <si>
    <t>dihydrofolate reductase type VIII</t>
  </si>
  <si>
    <t>dfrB1</t>
  </si>
  <si>
    <t>dfrB1_2</t>
  </si>
  <si>
    <t>U36276</t>
  </si>
  <si>
    <t>dfrB5</t>
  </si>
  <si>
    <t>dfrB5_1</t>
  </si>
  <si>
    <t>AY943084</t>
  </si>
  <si>
    <t>dfrG</t>
  </si>
  <si>
    <t>dfrG_1</t>
  </si>
  <si>
    <t>AB205645</t>
  </si>
  <si>
    <t>ere(A)</t>
  </si>
  <si>
    <t>ere(A)_2</t>
  </si>
  <si>
    <t>Macrolide resistance</t>
  </si>
  <si>
    <t>AF099140</t>
  </si>
  <si>
    <t>erythromycin esterase</t>
  </si>
  <si>
    <t>erm(42)</t>
  </si>
  <si>
    <t>erm(42)_2</t>
  </si>
  <si>
    <t>AB601890</t>
  </si>
  <si>
    <t>erythromycin resistance protein</t>
  </si>
  <si>
    <t>Photobacterium damselae subsp. piscicida</t>
  </si>
  <si>
    <t>erm(A)</t>
  </si>
  <si>
    <t>erm(A)_1</t>
  </si>
  <si>
    <t>X03216</t>
  </si>
  <si>
    <t>erm(B)</t>
  </si>
  <si>
    <t>erm(B)_1</t>
  </si>
  <si>
    <t>JN899585</t>
  </si>
  <si>
    <t>rRNA methylase</t>
  </si>
  <si>
    <t>Enterococcus faecium</t>
  </si>
  <si>
    <t>fosA</t>
  </si>
  <si>
    <t>fosA_10</t>
  </si>
  <si>
    <t>Fosfomycin resistance</t>
  </si>
  <si>
    <t>EU195449</t>
  </si>
  <si>
    <t>putative fosfomycin-resistance protein</t>
  </si>
  <si>
    <t>fosA_13</t>
  </si>
  <si>
    <t>EU487198</t>
  </si>
  <si>
    <t>fosfomycin-resistance protein</t>
  </si>
  <si>
    <t>fosA_14</t>
  </si>
  <si>
    <t>AB522970</t>
  </si>
  <si>
    <t>fosfomycin resistance protein FosA3</t>
  </si>
  <si>
    <t>fosA_3</t>
  </si>
  <si>
    <t>NZ_ACWO01000079</t>
  </si>
  <si>
    <t>Klebsiella sp. 4_1_44FAA</t>
  </si>
  <si>
    <t>fosA_7</t>
  </si>
  <si>
    <t>NZ_AFBO01000747</t>
  </si>
  <si>
    <t>Klebsiella sp. MS 92-3</t>
  </si>
  <si>
    <t>mcr-1</t>
  </si>
  <si>
    <t>mcr-1_1</t>
  </si>
  <si>
    <t>Colistin resistance</t>
  </si>
  <si>
    <t>KP347127</t>
  </si>
  <si>
    <t>phosphoethanolamine transferase</t>
  </si>
  <si>
    <t>mecA</t>
  </si>
  <si>
    <t>mecA_14</t>
  </si>
  <si>
    <t>AB505630</t>
  </si>
  <si>
    <t>penicillin-binding protein 2'</t>
  </si>
  <si>
    <t>mecA_15</t>
  </si>
  <si>
    <t>AB505628</t>
  </si>
  <si>
    <t>mecA_6</t>
  </si>
  <si>
    <t>FR821779</t>
  </si>
  <si>
    <t>beta-lactam-inducible penicillin-binding protein</t>
  </si>
  <si>
    <t>Staphylococcus aureus subsp. aureus LGA251</t>
  </si>
  <si>
    <t>mph(A)</t>
  </si>
  <si>
    <t>mph(A)_1</t>
  </si>
  <si>
    <t>D16251</t>
  </si>
  <si>
    <t>macrolide 2'-phosphotransferase I</t>
  </si>
  <si>
    <t>mph(C)</t>
  </si>
  <si>
    <t>mph(C)_2</t>
  </si>
  <si>
    <t>AF167161</t>
  </si>
  <si>
    <t>mph(E)</t>
  </si>
  <si>
    <t>mph(E)_3</t>
  </si>
  <si>
    <t>EU294228</t>
  </si>
  <si>
    <t>macrolide 2'-phosphotransferase</t>
  </si>
  <si>
    <t>msr(A)</t>
  </si>
  <si>
    <t>msr(A)_3</t>
  </si>
  <si>
    <t>Macrolide, Lincosamide and Streptogramin B resistance</t>
  </si>
  <si>
    <t>M81802</t>
  </si>
  <si>
    <t>21kDa product of the C-terminal of MsrB</t>
  </si>
  <si>
    <t>Staphylococcus xylosus</t>
  </si>
  <si>
    <t>msr(E)</t>
  </si>
  <si>
    <t>msr(E)_4</t>
  </si>
  <si>
    <t>oqxA</t>
  </si>
  <si>
    <t>oqxA_1</t>
  </si>
  <si>
    <t>EU370913</t>
  </si>
  <si>
    <t>component of RND-type multidrug efflux pump that confers resistance to olaquindox</t>
  </si>
  <si>
    <t>oqxB</t>
  </si>
  <si>
    <t>oqxB_1</t>
  </si>
  <si>
    <t>rmtB</t>
  </si>
  <si>
    <t>rmtB_1</t>
  </si>
  <si>
    <t>AB103506</t>
  </si>
  <si>
    <t>rmtC</t>
  </si>
  <si>
    <t>rmtC_1</t>
  </si>
  <si>
    <t>AB194779</t>
  </si>
  <si>
    <t>rmtG</t>
  </si>
  <si>
    <t>rmtG_1</t>
  </si>
  <si>
    <t>KJ004567</t>
  </si>
  <si>
    <t>16S rRNA methyltransferase</t>
  </si>
  <si>
    <t>rmtf</t>
  </si>
  <si>
    <t>rmtf_1</t>
  </si>
  <si>
    <t>JQ808129</t>
  </si>
  <si>
    <t>aminoglycoside 16s rRNA methyltransferase</t>
  </si>
  <si>
    <t>spc</t>
  </si>
  <si>
    <t>spc_1</t>
  </si>
  <si>
    <t>X02588</t>
  </si>
  <si>
    <t>strA</t>
  </si>
  <si>
    <t>strA_1</t>
  </si>
  <si>
    <t>M96392</t>
  </si>
  <si>
    <t>strA_4</t>
  </si>
  <si>
    <t>AF321551</t>
  </si>
  <si>
    <t>aminoglycoside 3''-phosphotransferase</t>
  </si>
  <si>
    <t>Erwinia amylovora</t>
  </si>
  <si>
    <t>strB</t>
  </si>
  <si>
    <t>strB_1</t>
  </si>
  <si>
    <t>streptomycin phosphotransferase</t>
  </si>
  <si>
    <t>sul1_11</t>
  </si>
  <si>
    <t>Sulphonamide resistance</t>
  </si>
  <si>
    <t>DQ914960</t>
  </si>
  <si>
    <t>dihydropteroate synthase</t>
  </si>
  <si>
    <t>sul1_2</t>
  </si>
  <si>
    <t>CP002151</t>
  </si>
  <si>
    <t>dihydropteroate synthase protein Sul1</t>
  </si>
  <si>
    <t>uncultured bacterium</t>
  </si>
  <si>
    <t>sul2_2</t>
  </si>
  <si>
    <t>GQ421466</t>
  </si>
  <si>
    <t>Acinetobacter bereziniae</t>
  </si>
  <si>
    <t>sul2_3</t>
  </si>
  <si>
    <t>HQ840942</t>
  </si>
  <si>
    <t>sulfonamide-insensitive dihydropteroate synthetase</t>
  </si>
  <si>
    <t>sul3</t>
  </si>
  <si>
    <t>sul3_2</t>
  </si>
  <si>
    <t>AJ459418</t>
  </si>
  <si>
    <t>tet(A)_3</t>
  </si>
  <si>
    <t>Tetracycline resistance</t>
  </si>
  <si>
    <t>AY196695</t>
  </si>
  <si>
    <t>tetracycline resistance efflux pump</t>
  </si>
  <si>
    <t>tet(A)_4</t>
  </si>
  <si>
    <t>AJ517790</t>
  </si>
  <si>
    <t>tetracycline resistance protein</t>
  </si>
  <si>
    <t>Aeromonas salmonicida</t>
  </si>
  <si>
    <t>tet(B)_3</t>
  </si>
  <si>
    <t>AP000342</t>
  </si>
  <si>
    <t>Shigella flexneri 2b</t>
  </si>
  <si>
    <t>tet(B)_4</t>
  </si>
  <si>
    <t>AF326777</t>
  </si>
  <si>
    <t>tetracycline resistance protein TetA(B)</t>
  </si>
  <si>
    <t>Shigella flexneri 2a</t>
  </si>
  <si>
    <t>tet(C)</t>
  </si>
  <si>
    <t>tet(C)_5</t>
  </si>
  <si>
    <t>NC_003213</t>
  </si>
  <si>
    <t>TetA(C) protein</t>
  </si>
  <si>
    <t>tet(D)</t>
  </si>
  <si>
    <t>tet(D)_1</t>
  </si>
  <si>
    <t>AF467077</t>
  </si>
  <si>
    <t>TetA(D); class D; efflux pump</t>
  </si>
  <si>
    <t>Shigella flexneri Y</t>
  </si>
  <si>
    <t>tet(G)</t>
  </si>
  <si>
    <t>tet(G)_4</t>
  </si>
  <si>
    <t>AF133140</t>
  </si>
  <si>
    <t>Pseudomonas sp.</t>
  </si>
  <si>
    <t>tet(J)</t>
  </si>
  <si>
    <t>tet(J)_1</t>
  </si>
  <si>
    <t>ACLE01000065</t>
  </si>
  <si>
    <t>transporter, major facilitator family protein</t>
  </si>
  <si>
    <t>Proteus mirabilis ATCC 29906</t>
  </si>
  <si>
    <t>tet(K)</t>
  </si>
  <si>
    <t>tet(K)_4</t>
  </si>
  <si>
    <t>U38428</t>
  </si>
  <si>
    <t>tet(M)</t>
  </si>
  <si>
    <t>tet(M)_7</t>
  </si>
  <si>
    <t>FN433596</t>
  </si>
  <si>
    <t>Staphylococcus aureus subsp. aureus TW20</t>
  </si>
  <si>
    <t>Porins</t>
  </si>
  <si>
    <t>Organisms</t>
  </si>
  <si>
    <t>Omp35</t>
  </si>
  <si>
    <t>E aerogenes</t>
  </si>
  <si>
    <t>Omp36</t>
  </si>
  <si>
    <t>OmpF</t>
  </si>
  <si>
    <t>E coli</t>
  </si>
  <si>
    <t>OmpC</t>
  </si>
  <si>
    <t>OmpF2</t>
  </si>
  <si>
    <t>E cloacae</t>
  </si>
  <si>
    <t>OmpC2</t>
  </si>
  <si>
    <t>OmpK35</t>
  </si>
  <si>
    <t>K pneumoniae</t>
  </si>
  <si>
    <t>OmpK36</t>
  </si>
  <si>
    <t>ADC-25,OXA-23,OXA-66</t>
  </si>
  <si>
    <r>
      <t>TEM-1D,</t>
    </r>
    <r>
      <rPr>
        <sz val="10"/>
        <rFont val="Arial"/>
        <family val="2"/>
      </rPr>
      <t>ADC-25,OXA-66,OXA-72</t>
    </r>
  </si>
  <si>
    <r>
      <t>TEM-1D,</t>
    </r>
    <r>
      <rPr>
        <sz val="10"/>
        <rFont val="Arial"/>
        <family val="2"/>
      </rPr>
      <t>ADC-25,OXA-23,OXA-66</t>
    </r>
  </si>
  <si>
    <r>
      <t>TEM-1D,</t>
    </r>
    <r>
      <rPr>
        <sz val="10"/>
        <rFont val="Arial"/>
        <family val="2"/>
      </rPr>
      <t>ADC-25,OXA-66</t>
    </r>
  </si>
  <si>
    <r>
      <t>TEM-1D,</t>
    </r>
    <r>
      <rPr>
        <sz val="10"/>
        <rFont val="Arial"/>
        <family val="2"/>
      </rPr>
      <t>ADC-25,OXA-82</t>
    </r>
  </si>
  <si>
    <t>ADC-25,OXA-66,OXA-24</t>
  </si>
  <si>
    <t>ADC-25,OXA-66,OXA-72</t>
  </si>
  <si>
    <t>ADC-25,OXA-23,OXA-223</t>
  </si>
  <si>
    <r>
      <t>TEM-1D,</t>
    </r>
    <r>
      <rPr>
        <sz val="10"/>
        <rFont val="Arial"/>
        <family val="2"/>
      </rPr>
      <t>ADC-25,OXA-66,OXA-237</t>
    </r>
  </si>
  <si>
    <r>
      <t>PER-7,OXA-23,</t>
    </r>
    <r>
      <rPr>
        <sz val="10"/>
        <rFont val="Arial"/>
        <family val="2"/>
      </rPr>
      <t>OXA-203</t>
    </r>
  </si>
  <si>
    <t>ADC-25,OXA-66</t>
  </si>
  <si>
    <t>ADC-25,OXA-66,OXA-237</t>
  </si>
  <si>
    <r>
      <t>TEM-1D,</t>
    </r>
    <r>
      <rPr>
        <sz val="10"/>
        <rFont val="Arial"/>
        <family val="2"/>
      </rPr>
      <t>ADC-25,OXA-71</t>
    </r>
  </si>
  <si>
    <t>ADC-25,OXA-23,OXA-82</t>
  </si>
  <si>
    <t>The resistance mechanisms listed were identified by analysis of whole genome sequence using the ResFinder database (last updated June 2, 2016 and accessed on October 25, 2016). This analysis does not include mutations that may result in antibiotic resistance or resistance determinants added to newer versions of the ResFinder database or other antimicrobial resistance gene databases. Sequence accession numbers have been provided so that users can analyze the data on their own if so desired.</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</si>
</sst>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1"/>
      <name val="Arial"/>
      <family val="2"/>
    </font>
    <font>
      <b/>
      <sz val="12"/>
      <color theme="0"/>
      <name val="Arial"/>
      <family val="2"/>
    </font>
    <font>
      <sz val="9"/>
      <name val="Arial"/>
      <family val="2"/>
    </font>
    <font>
      <sz val="11"/>
      <color theme="1"/>
      <name val="Arial"/>
      <family val="2"/>
    </font>
    <font>
      <sz val="10"/>
      <name val="Arial"/>
      <family val="2"/>
      <charset val="1"/>
    </font>
    <font>
      <b/>
      <sz val="10"/>
      <name val="Arial"/>
      <family val="2"/>
      <charset val="1"/>
    </font>
    <font>
      <b/>
      <sz val="10"/>
      <name val="Arial"/>
      <family val="2"/>
    </font>
    <font>
      <sz val="11"/>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theme="1"/>
      </left>
      <right/>
      <top/>
      <bottom/>
      <diagonal/>
    </border>
    <border>
      <left style="medium">
        <color theme="1"/>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1" fillId="0" borderId="0"/>
    <xf numFmtId="0" fontId="9" fillId="0" borderId="0"/>
  </cellStyleXfs>
  <cellXfs count="85">
    <xf numFmtId="0" fontId="0" fillId="0" borderId="0" xfId="0"/>
    <xf numFmtId="0" fontId="2" fillId="0" borderId="8" xfId="1" quotePrefix="1" applyFont="1" applyBorder="1" applyAlignment="1">
      <alignment horizontal="center"/>
    </xf>
    <xf numFmtId="0" fontId="2" fillId="0" borderId="6" xfId="1" applyFont="1" applyFill="1" applyBorder="1" applyAlignment="1">
      <alignment horizontal="left" wrapText="1"/>
    </xf>
    <xf numFmtId="1" fontId="2" fillId="0" borderId="9" xfId="1" applyNumberFormat="1" applyFont="1" applyFill="1" applyBorder="1" applyAlignment="1">
      <alignment horizontal="center" wrapText="1"/>
    </xf>
    <xf numFmtId="1" fontId="2" fillId="4" borderId="7" xfId="1" quotePrefix="1" applyNumberFormat="1" applyFont="1" applyFill="1" applyBorder="1" applyAlignment="1">
      <alignment horizontal="center" wrapText="1"/>
    </xf>
    <xf numFmtId="1" fontId="2" fillId="0" borderId="0" xfId="1" applyNumberFormat="1" applyFont="1" applyFill="1" applyBorder="1" applyAlignment="1">
      <alignment horizontal="center" wrapText="1"/>
    </xf>
    <xf numFmtId="0" fontId="2" fillId="0" borderId="1" xfId="1" applyFont="1" applyFill="1" applyBorder="1" applyAlignment="1">
      <alignment horizontal="left" wrapText="1"/>
    </xf>
    <xf numFmtId="1" fontId="2" fillId="0" borderId="10" xfId="1" applyNumberFormat="1" applyFont="1" applyFill="1" applyBorder="1" applyAlignment="1">
      <alignment horizontal="center" wrapText="1"/>
    </xf>
    <xf numFmtId="1" fontId="2" fillId="0" borderId="11" xfId="1" applyNumberFormat="1" applyFont="1" applyFill="1" applyBorder="1" applyAlignment="1">
      <alignment horizontal="center" wrapText="1"/>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0" fontId="6" fillId="0" borderId="0" xfId="1" applyFont="1" applyAlignment="1"/>
    <xf numFmtId="0" fontId="2" fillId="0" borderId="0" xfId="1" applyFont="1"/>
    <xf numFmtId="0" fontId="2" fillId="0" borderId="0" xfId="1" applyFont="1" applyAlignment="1"/>
    <xf numFmtId="0" fontId="2" fillId="0" borderId="0" xfId="1" applyFont="1" applyFill="1" applyBorder="1" applyAlignment="1">
      <alignment horizontal="center"/>
    </xf>
    <xf numFmtId="0" fontId="2" fillId="0" borderId="0" xfId="1" applyFont="1" applyFill="1" applyBorder="1" applyAlignment="1"/>
    <xf numFmtId="0" fontId="2" fillId="0" borderId="0" xfId="1" applyFont="1" applyAlignment="1">
      <alignment horizontal="center"/>
    </xf>
    <xf numFmtId="0" fontId="2" fillId="4" borderId="12" xfId="1" applyFont="1" applyFill="1" applyBorder="1" applyAlignment="1"/>
    <xf numFmtId="0" fontId="2" fillId="4" borderId="0" xfId="1" applyFont="1" applyFill="1" applyBorder="1" applyAlignment="1"/>
    <xf numFmtId="0" fontId="2" fillId="4" borderId="12" xfId="1" applyFont="1" applyFill="1" applyBorder="1" applyAlignment="1">
      <alignment horizontal="center"/>
    </xf>
    <xf numFmtId="0" fontId="2" fillId="4" borderId="13" xfId="1" applyFont="1" applyFill="1" applyBorder="1" applyAlignment="1"/>
    <xf numFmtId="0" fontId="2" fillId="4" borderId="13" xfId="1" applyFont="1" applyFill="1" applyBorder="1" applyAlignment="1">
      <alignment horizontal="center"/>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14" xfId="1" applyFont="1" applyFill="1" applyBorder="1" applyAlignment="1">
      <alignment horizontal="center" vertical="center" wrapText="1"/>
    </xf>
    <xf numFmtId="0" fontId="3" fillId="2" borderId="6" xfId="1" applyFont="1" applyFill="1" applyBorder="1" applyAlignment="1">
      <alignment horizontal="center" vertical="center"/>
    </xf>
    <xf numFmtId="0" fontId="4" fillId="0" borderId="0"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0" xfId="1" applyFont="1" applyFill="1" applyBorder="1" applyAlignment="1">
      <alignment horizontal="center" vertical="center" wrapText="1"/>
    </xf>
    <xf numFmtId="0" fontId="8" fillId="4" borderId="7" xfId="3" applyFont="1" applyFill="1" applyBorder="1" applyAlignment="1">
      <alignment horizontal="center"/>
    </xf>
    <xf numFmtId="0" fontId="8" fillId="0" borderId="15" xfId="3" applyFont="1" applyFill="1" applyBorder="1" applyAlignment="1">
      <alignment horizontal="center"/>
    </xf>
    <xf numFmtId="0" fontId="8" fillId="4" borderId="5" xfId="3" quotePrefix="1" applyFont="1" applyFill="1" applyBorder="1" applyAlignment="1">
      <alignment horizontal="center"/>
    </xf>
    <xf numFmtId="0" fontId="8" fillId="0" borderId="4" xfId="3" applyFont="1" applyFill="1" applyBorder="1" applyAlignment="1">
      <alignment horizontal="center"/>
    </xf>
    <xf numFmtId="0" fontId="2" fillId="0" borderId="15" xfId="1" quotePrefix="1" applyFont="1" applyBorder="1" applyAlignment="1">
      <alignment horizontal="center"/>
    </xf>
    <xf numFmtId="0" fontId="8" fillId="0" borderId="16" xfId="3" applyFont="1" applyFill="1" applyBorder="1" applyAlignment="1">
      <alignment horizontal="center"/>
    </xf>
    <xf numFmtId="0" fontId="2" fillId="0" borderId="17" xfId="1" quotePrefix="1" applyFont="1" applyBorder="1" applyAlignment="1">
      <alignment horizontal="center"/>
    </xf>
    <xf numFmtId="0" fontId="2" fillId="0" borderId="15" xfId="1" quotePrefix="1" applyFont="1" applyBorder="1" applyAlignment="1">
      <alignment horizontal="center" vertical="center"/>
    </xf>
    <xf numFmtId="0" fontId="2" fillId="0" borderId="10" xfId="1" applyFont="1" applyFill="1" applyBorder="1" applyAlignment="1">
      <alignment horizontal="center" vertical="center" wrapText="1"/>
    </xf>
    <xf numFmtId="0" fontId="8" fillId="4" borderId="7" xfId="3" applyFont="1" applyFill="1" applyBorder="1" applyAlignment="1">
      <alignment horizontal="center" vertical="center"/>
    </xf>
    <xf numFmtId="0" fontId="2" fillId="0" borderId="11" xfId="1" applyFont="1" applyFill="1" applyBorder="1" applyAlignment="1">
      <alignment horizontal="center" vertical="center" wrapText="1"/>
    </xf>
    <xf numFmtId="1" fontId="2" fillId="4" borderId="7" xfId="1" quotePrefix="1" applyNumberFormat="1" applyFont="1" applyFill="1" applyBorder="1" applyAlignment="1">
      <alignment horizontal="center" vertical="center" wrapText="1"/>
    </xf>
    <xf numFmtId="0" fontId="8" fillId="0" borderId="15" xfId="3" applyFont="1" applyFill="1" applyBorder="1" applyAlignment="1">
      <alignment horizontal="center" vertical="center"/>
    </xf>
    <xf numFmtId="0" fontId="8" fillId="4" borderId="5" xfId="3" quotePrefix="1" applyFont="1" applyFill="1" applyBorder="1" applyAlignment="1">
      <alignment horizontal="center" vertical="center"/>
    </xf>
    <xf numFmtId="0" fontId="8" fillId="0" borderId="16" xfId="3" applyFont="1" applyFill="1" applyBorder="1" applyAlignment="1">
      <alignment horizontal="center" vertical="center"/>
    </xf>
    <xf numFmtId="0" fontId="2" fillId="0" borderId="18" xfId="1" quotePrefix="1" applyFont="1" applyBorder="1" applyAlignment="1">
      <alignment horizontal="center"/>
    </xf>
    <xf numFmtId="0" fontId="2" fillId="0" borderId="19" xfId="1" applyFont="1" applyFill="1" applyBorder="1" applyAlignment="1">
      <alignment horizontal="left" wrapText="1"/>
    </xf>
    <xf numFmtId="0" fontId="2" fillId="0" borderId="20" xfId="1" applyFont="1" applyFill="1" applyBorder="1" applyAlignment="1">
      <alignment horizontal="center" wrapText="1"/>
    </xf>
    <xf numFmtId="0" fontId="8" fillId="4" borderId="21" xfId="3" applyFont="1" applyFill="1" applyBorder="1" applyAlignment="1">
      <alignment horizontal="center"/>
    </xf>
    <xf numFmtId="0" fontId="2" fillId="0" borderId="22" xfId="1" applyFont="1" applyFill="1" applyBorder="1" applyAlignment="1">
      <alignment horizontal="center" wrapText="1"/>
    </xf>
    <xf numFmtId="1" fontId="2" fillId="4" borderId="21" xfId="1" quotePrefix="1" applyNumberFormat="1" applyFont="1" applyFill="1" applyBorder="1" applyAlignment="1">
      <alignment horizontal="center" wrapText="1"/>
    </xf>
    <xf numFmtId="0" fontId="8" fillId="0" borderId="23" xfId="3" applyFont="1" applyFill="1" applyBorder="1" applyAlignment="1">
      <alignment horizontal="center"/>
    </xf>
    <xf numFmtId="0" fontId="8" fillId="4" borderId="21" xfId="3" quotePrefix="1" applyFont="1" applyFill="1" applyBorder="1" applyAlignment="1">
      <alignment horizontal="center"/>
    </xf>
    <xf numFmtId="0" fontId="2" fillId="0" borderId="1" xfId="1" applyFont="1" applyFill="1" applyBorder="1" applyAlignment="1">
      <alignment horizontal="left" vertical="center" wrapText="1"/>
    </xf>
    <xf numFmtId="0" fontId="9" fillId="0" borderId="24" xfId="4" applyBorder="1" applyAlignment="1">
      <alignment horizontal="center"/>
    </xf>
    <xf numFmtId="0" fontId="9" fillId="0" borderId="24" xfId="4" applyBorder="1" applyAlignment="1">
      <alignment wrapText="1"/>
    </xf>
    <xf numFmtId="0" fontId="9" fillId="0" borderId="24" xfId="4" applyBorder="1" applyAlignment="1">
      <alignment horizontal="left" wrapText="1"/>
    </xf>
    <xf numFmtId="0" fontId="2" fillId="0" borderId="24" xfId="4" applyFont="1" applyBorder="1" applyAlignment="1">
      <alignment wrapText="1"/>
    </xf>
    <xf numFmtId="0" fontId="9" fillId="0" borderId="24" xfId="4" applyBorder="1"/>
    <xf numFmtId="0" fontId="10" fillId="3" borderId="24" xfId="4" applyFont="1" applyFill="1" applyBorder="1" applyAlignment="1">
      <alignment horizontal="center" vertical="top"/>
    </xf>
    <xf numFmtId="0" fontId="10" fillId="3" borderId="24" xfId="4" applyFont="1" applyFill="1" applyBorder="1" applyAlignment="1">
      <alignment horizontal="center" vertical="top" wrapText="1"/>
    </xf>
    <xf numFmtId="0" fontId="11" fillId="3" borderId="24" xfId="4" applyFont="1" applyFill="1" applyBorder="1" applyAlignment="1">
      <alignment horizontal="center" vertical="top" wrapText="1"/>
    </xf>
    <xf numFmtId="0" fontId="11" fillId="3" borderId="24" xfId="4" applyFont="1" applyFill="1" applyBorder="1" applyAlignment="1">
      <alignment horizontal="center" vertical="top"/>
    </xf>
    <xf numFmtId="0" fontId="11" fillId="6" borderId="24" xfId="4" applyFont="1" applyFill="1" applyBorder="1"/>
    <xf numFmtId="0" fontId="9" fillId="0" borderId="0" xfId="4"/>
    <xf numFmtId="0" fontId="9" fillId="7" borderId="24" xfId="4" applyFill="1" applyBorder="1"/>
    <xf numFmtId="17" fontId="9" fillId="7" borderId="24" xfId="4" applyNumberFormat="1" applyFill="1" applyBorder="1"/>
    <xf numFmtId="0" fontId="9" fillId="6" borderId="24" xfId="4" applyFill="1" applyBorder="1"/>
    <xf numFmtId="0" fontId="9" fillId="0" borderId="24" xfId="4" applyFill="1" applyBorder="1"/>
    <xf numFmtId="0" fontId="9" fillId="0" borderId="24" xfId="4" applyFont="1" applyBorder="1" applyAlignment="1">
      <alignment wrapText="1"/>
    </xf>
    <xf numFmtId="0" fontId="12" fillId="0" borderId="0" xfId="0" applyFont="1"/>
    <xf numFmtId="0" fontId="4" fillId="3" borderId="4"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4" fillId="3" borderId="4" xfId="1" applyNumberFormat="1" applyFont="1" applyFill="1" applyBorder="1" applyAlignment="1">
      <alignment horizontal="center" vertical="center" wrapText="1"/>
    </xf>
    <xf numFmtId="0" fontId="4" fillId="3" borderId="3" xfId="1" applyNumberFormat="1" applyFont="1" applyFill="1" applyBorder="1" applyAlignment="1">
      <alignment horizontal="center" vertical="center" wrapText="1"/>
    </xf>
    <xf numFmtId="0" fontId="4" fillId="3" borderId="0" xfId="1" applyFont="1" applyFill="1" applyBorder="1" applyAlignment="1">
      <alignment horizontal="center" vertical="center" wrapText="1"/>
    </xf>
    <xf numFmtId="0" fontId="13" fillId="0" borderId="0" xfId="0" applyFont="1" applyAlignment="1">
      <alignment horizontal="left" vertical="top" wrapText="1"/>
    </xf>
  </cellXfs>
  <cellStyles count="5">
    <cellStyle name="Normal" xfId="0" builtinId="0"/>
    <cellStyle name="Normal 4 2" xfId="1"/>
    <cellStyle name="Normal 6" xfId="2"/>
    <cellStyle name="Normal 7" xfId="3"/>
    <cellStyle name="Normal 8" xfId="4"/>
  </cellStyles>
  <dxfs count="6">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59"/>
  <sheetViews>
    <sheetView zoomScale="70" zoomScaleNormal="70" workbookViewId="0">
      <pane ySplit="1" topLeftCell="A20" activePane="bottomLeft" state="frozen"/>
      <selection pane="bottomLeft" activeCell="AI34" sqref="AI34"/>
    </sheetView>
  </sheetViews>
  <sheetFormatPr defaultRowHeight="12.75" x14ac:dyDescent="0.2"/>
  <cols>
    <col min="1" max="1" width="10.85546875" style="16" customWidth="1"/>
    <col min="2" max="2" width="30.5703125" style="20" bestFit="1" customWidth="1"/>
    <col min="3" max="3" width="5.28515625" style="13" bestFit="1" customWidth="1"/>
    <col min="4" max="4" width="4.5703125" style="20" bestFit="1" customWidth="1"/>
    <col min="5" max="5" width="6.7109375" style="13" customWidth="1"/>
    <col min="6" max="6" width="6.7109375" style="20" customWidth="1"/>
    <col min="7" max="7" width="5.28515625" style="13" bestFit="1" customWidth="1"/>
    <col min="8" max="8" width="4.5703125" style="20" customWidth="1"/>
    <col min="9" max="9" width="6.7109375" style="13" customWidth="1"/>
    <col min="10" max="10" width="4.5703125" style="20" bestFit="1" customWidth="1"/>
    <col min="11" max="11" width="5.28515625" style="13" bestFit="1" customWidth="1"/>
    <col min="12" max="12" width="4.5703125" style="20" bestFit="1" customWidth="1"/>
    <col min="13" max="13" width="5.28515625" style="13" bestFit="1" customWidth="1"/>
    <col min="14" max="14" width="4.5703125" style="20" bestFit="1" customWidth="1"/>
    <col min="15" max="15" width="5.28515625" style="13" bestFit="1" customWidth="1"/>
    <col min="16" max="16" width="4.5703125" style="20" bestFit="1" customWidth="1"/>
    <col min="17" max="17" width="6.7109375" style="13" customWidth="1"/>
    <col min="18" max="18" width="6.7109375" style="20" customWidth="1"/>
    <col min="19" max="19" width="5.28515625" style="13" bestFit="1" customWidth="1"/>
    <col min="20" max="20" width="4.5703125" style="20" bestFit="1" customWidth="1"/>
    <col min="21" max="21" width="5.28515625" style="13" bestFit="1" customWidth="1"/>
    <col min="22" max="22" width="4.5703125" style="20" bestFit="1" customWidth="1"/>
    <col min="23" max="23" width="6.7109375" style="13" customWidth="1"/>
    <col min="24" max="24" width="6.7109375" style="20" customWidth="1"/>
    <col min="25" max="25" width="6.7109375" style="13" customWidth="1"/>
    <col min="26" max="26" width="6.7109375" style="20" customWidth="1"/>
    <col min="27" max="27" width="6.7109375" style="13" customWidth="1"/>
    <col min="28" max="28" width="4.5703125" style="20" bestFit="1" customWidth="1"/>
    <col min="29" max="29" width="5.28515625" style="13" bestFit="1" customWidth="1"/>
    <col min="30" max="30" width="4.5703125" style="18" bestFit="1" customWidth="1"/>
    <col min="31" max="31" width="6.7109375" style="16" customWidth="1"/>
    <col min="32" max="32" width="6.7109375" style="21" customWidth="1"/>
    <col min="33" max="33" width="6.7109375" style="16" customWidth="1"/>
    <col min="34" max="34" width="6.7109375" style="21" customWidth="1"/>
    <col min="35" max="35" width="6.7109375" style="13" customWidth="1"/>
    <col min="36" max="36" width="6.7109375" style="20" customWidth="1"/>
    <col min="37" max="37" width="6.7109375" style="13" customWidth="1"/>
    <col min="38" max="38" width="6.7109375" style="20" customWidth="1"/>
    <col min="39" max="39" width="6.7109375" style="16" customWidth="1"/>
    <col min="40" max="40" width="6.7109375" style="21" customWidth="1"/>
    <col min="41" max="41" width="6.7109375" style="13" customWidth="1"/>
    <col min="42" max="42" width="6.7109375" style="20" customWidth="1"/>
    <col min="43" max="43" width="6.7109375" style="13" customWidth="1"/>
    <col min="44" max="44" width="6.7109375" style="20" customWidth="1"/>
    <col min="45" max="45" width="9.140625" style="12"/>
    <col min="46" max="16384" width="9.140625" style="13"/>
  </cols>
  <sheetData>
    <row r="1" spans="1:44" s="11" customFormat="1" ht="39.950000000000003" customHeight="1" x14ac:dyDescent="0.25">
      <c r="A1" s="22" t="s">
        <v>0</v>
      </c>
      <c r="B1" s="23" t="s">
        <v>34</v>
      </c>
      <c r="C1" s="76" t="s">
        <v>1</v>
      </c>
      <c r="D1" s="71"/>
      <c r="E1" s="77" t="s">
        <v>35</v>
      </c>
      <c r="F1" s="78"/>
      <c r="G1" s="70" t="s">
        <v>2</v>
      </c>
      <c r="H1" s="71"/>
      <c r="I1" s="70" t="s">
        <v>3</v>
      </c>
      <c r="J1" s="71"/>
      <c r="K1" s="70" t="s">
        <v>4</v>
      </c>
      <c r="L1" s="71"/>
      <c r="M1" s="70" t="s">
        <v>5</v>
      </c>
      <c r="N1" s="71"/>
      <c r="O1" s="72" t="s">
        <v>6</v>
      </c>
      <c r="P1" s="73"/>
      <c r="Q1" s="70" t="s">
        <v>7</v>
      </c>
      <c r="R1" s="71"/>
      <c r="S1" s="70" t="s">
        <v>8</v>
      </c>
      <c r="T1" s="71"/>
      <c r="U1" s="70" t="s">
        <v>9</v>
      </c>
      <c r="V1" s="71"/>
      <c r="W1" s="70" t="s">
        <v>10</v>
      </c>
      <c r="X1" s="71"/>
      <c r="Y1" s="70" t="s">
        <v>11</v>
      </c>
      <c r="Z1" s="71"/>
      <c r="AA1" s="72" t="s">
        <v>12</v>
      </c>
      <c r="AB1" s="73"/>
      <c r="AC1" s="70" t="s">
        <v>13</v>
      </c>
      <c r="AD1" s="71"/>
      <c r="AE1" s="74" t="s">
        <v>36</v>
      </c>
      <c r="AF1" s="75"/>
      <c r="AG1" s="81" t="s">
        <v>37</v>
      </c>
      <c r="AH1" s="82"/>
      <c r="AI1" s="70" t="s">
        <v>14</v>
      </c>
      <c r="AJ1" s="71"/>
      <c r="AK1" s="70" t="s">
        <v>38</v>
      </c>
      <c r="AL1" s="83"/>
      <c r="AM1" s="70" t="s">
        <v>39</v>
      </c>
      <c r="AN1" s="71"/>
      <c r="AO1" s="70" t="s">
        <v>15</v>
      </c>
      <c r="AP1" s="71"/>
      <c r="AQ1" s="79" t="s">
        <v>40</v>
      </c>
      <c r="AR1" s="80"/>
    </row>
    <row r="2" spans="1:44" s="11" customFormat="1" ht="19.5" customHeight="1" x14ac:dyDescent="0.25">
      <c r="A2" s="24"/>
      <c r="B2" s="25"/>
      <c r="C2" s="26" t="s">
        <v>16</v>
      </c>
      <c r="D2" s="27" t="s">
        <v>17</v>
      </c>
      <c r="E2" s="26" t="s">
        <v>16</v>
      </c>
      <c r="F2" s="28" t="s">
        <v>17</v>
      </c>
      <c r="G2" s="26" t="s">
        <v>16</v>
      </c>
      <c r="H2" s="27" t="s">
        <v>17</v>
      </c>
      <c r="I2" s="26" t="s">
        <v>16</v>
      </c>
      <c r="J2" s="27" t="s">
        <v>17</v>
      </c>
      <c r="K2" s="26" t="s">
        <v>16</v>
      </c>
      <c r="L2" s="27" t="s">
        <v>17</v>
      </c>
      <c r="M2" s="26" t="s">
        <v>16</v>
      </c>
      <c r="N2" s="27" t="s">
        <v>17</v>
      </c>
      <c r="O2" s="26" t="s">
        <v>16</v>
      </c>
      <c r="P2" s="27" t="s">
        <v>17</v>
      </c>
      <c r="Q2" s="26" t="s">
        <v>16</v>
      </c>
      <c r="R2" s="27" t="s">
        <v>17</v>
      </c>
      <c r="S2" s="26" t="s">
        <v>16</v>
      </c>
      <c r="T2" s="27" t="s">
        <v>17</v>
      </c>
      <c r="U2" s="26" t="s">
        <v>16</v>
      </c>
      <c r="V2" s="27" t="s">
        <v>17</v>
      </c>
      <c r="W2" s="26" t="s">
        <v>16</v>
      </c>
      <c r="X2" s="27" t="s">
        <v>17</v>
      </c>
      <c r="Y2" s="26" t="s">
        <v>16</v>
      </c>
      <c r="Z2" s="27" t="s">
        <v>17</v>
      </c>
      <c r="AA2" s="26" t="s">
        <v>16</v>
      </c>
      <c r="AB2" s="27" t="s">
        <v>17</v>
      </c>
      <c r="AC2" s="26" t="s">
        <v>16</v>
      </c>
      <c r="AD2" s="27" t="s">
        <v>17</v>
      </c>
      <c r="AE2" s="26" t="s">
        <v>16</v>
      </c>
      <c r="AF2" s="27" t="s">
        <v>17</v>
      </c>
      <c r="AG2" s="26" t="s">
        <v>16</v>
      </c>
      <c r="AH2" s="27" t="s">
        <v>17</v>
      </c>
      <c r="AI2" s="26" t="s">
        <v>16</v>
      </c>
      <c r="AJ2" s="27" t="s">
        <v>17</v>
      </c>
      <c r="AK2" s="26" t="s">
        <v>16</v>
      </c>
      <c r="AL2" s="27" t="s">
        <v>17</v>
      </c>
      <c r="AM2" s="26" t="s">
        <v>16</v>
      </c>
      <c r="AN2" s="27" t="s">
        <v>17</v>
      </c>
      <c r="AO2" s="26" t="s">
        <v>16</v>
      </c>
      <c r="AP2" s="27" t="s">
        <v>17</v>
      </c>
      <c r="AQ2" s="26" t="s">
        <v>16</v>
      </c>
      <c r="AR2" s="27" t="s">
        <v>17</v>
      </c>
    </row>
    <row r="3" spans="1:44" ht="21" customHeight="1" x14ac:dyDescent="0.2">
      <c r="A3" s="1" t="s">
        <v>41</v>
      </c>
      <c r="B3" s="2" t="s">
        <v>42</v>
      </c>
      <c r="C3" s="3" t="s">
        <v>23</v>
      </c>
      <c r="D3" s="29" t="str">
        <f>IF(OR(C3&lt;32,C3="≤1"),"S",IF(C3=32,"I","R"))</f>
        <v>R</v>
      </c>
      <c r="E3" s="5">
        <v>32</v>
      </c>
      <c r="F3" s="29" t="str">
        <f>IF(OR(E3&lt;16,E3="≤1"),"S",IF(E3=16,"I","R"))</f>
        <v>R</v>
      </c>
      <c r="G3" s="3" t="s">
        <v>18</v>
      </c>
      <c r="H3" s="29" t="str">
        <f>IF(OR(G3&lt;16,G3="≤0.5"),"S",IF(G3=16,"I","R"))</f>
        <v>R</v>
      </c>
      <c r="I3" s="3" t="s">
        <v>23</v>
      </c>
      <c r="J3" s="29" t="str">
        <f>IF(OR(I3&lt;16,I3="≤0.5"),"S",IF(OR(I3=16,I3=32),"I","R"))</f>
        <v>R</v>
      </c>
      <c r="K3" s="3">
        <v>64</v>
      </c>
      <c r="L3" s="29" t="str">
        <f>IF(OR(K3&lt;16,K3="≤1"),"S",IF(K3=16,"I","R"))</f>
        <v>R</v>
      </c>
      <c r="M3" s="3" t="s">
        <v>18</v>
      </c>
      <c r="N3" s="29" t="str">
        <f>IF(OR(M3&lt;16,M3="≤1"),"S",IF(M3=16,"I","R"))</f>
        <v>R</v>
      </c>
      <c r="O3" s="3" t="s">
        <v>19</v>
      </c>
      <c r="P3" s="29" t="str">
        <f>IF(OR(O3&lt;2,O3="≤0.25"),"S",IF(O3=2,"I","R"))</f>
        <v>R</v>
      </c>
      <c r="Q3" s="3">
        <v>1</v>
      </c>
      <c r="R3" s="29" t="str">
        <f>IF(OR(Q3&lt;4,Q3="≤0.25"),"S","R")</f>
        <v>S</v>
      </c>
      <c r="S3" s="3" t="s">
        <v>19</v>
      </c>
      <c r="T3" s="29" t="str">
        <f>IF(OR(S3&lt;4,S3="≤0.12"),"S",IF(S3=4,"I","R"))</f>
        <v>R</v>
      </c>
      <c r="U3" s="3" t="s">
        <v>20</v>
      </c>
      <c r="V3" s="29" t="str">
        <f>IF(OR(U3&lt;8,U3="≤0.25"),"S",IF(U3=8,"I","R"))</f>
        <v>R</v>
      </c>
      <c r="W3" s="3">
        <v>32</v>
      </c>
      <c r="X3" s="29" t="str">
        <f>IF(OR(W3&lt;4,W3="≤0.5"),"S",IF(W3=4,"I","R"))</f>
        <v>R</v>
      </c>
      <c r="Y3" s="3">
        <v>32</v>
      </c>
      <c r="Z3" s="4" t="s">
        <v>21</v>
      </c>
      <c r="AA3" s="3" t="s">
        <v>19</v>
      </c>
      <c r="AB3" s="29" t="str">
        <f>IF(OR(AA3&lt;4,AA3="≤0.12"),"S",IF(AA3=4,"I","R"))</f>
        <v>R</v>
      </c>
      <c r="AC3" s="5" t="s">
        <v>19</v>
      </c>
      <c r="AD3" s="29" t="str">
        <f>IF(OR(AC3&lt;4,AC3="≤0.12"),"S",IF(AC3=4,"I","R"))</f>
        <v>R</v>
      </c>
      <c r="AE3" s="30">
        <v>8</v>
      </c>
      <c r="AF3" s="29" t="str">
        <f>IF(OR(AE3&lt;8,AE3="≤4"),"S",IF(AE3=8,"I","R"))</f>
        <v>I</v>
      </c>
      <c r="AG3" s="3" t="s">
        <v>22</v>
      </c>
      <c r="AH3" s="29" t="str">
        <f>IF(OR(AG3&lt;32,AG3="≤4"),"S",IF(OR(AG3=32,AG3=64),"I","R"))</f>
        <v>R</v>
      </c>
      <c r="AI3" s="3">
        <v>0.5</v>
      </c>
      <c r="AJ3" s="29" t="str">
        <f>IF(OR(AI3&lt;4,AI3="≤0.25"),"S","R")</f>
        <v>S</v>
      </c>
      <c r="AK3" s="30" t="s">
        <v>18</v>
      </c>
      <c r="AL3" s="29" t="str">
        <f>IF(OR(AK3&lt;8,AK3="≤2"),"S",IF(AK3=8,"I","R"))</f>
        <v>R</v>
      </c>
      <c r="AM3" s="30">
        <v>1</v>
      </c>
      <c r="AN3" s="31" t="s">
        <v>21</v>
      </c>
      <c r="AO3" s="32">
        <v>16</v>
      </c>
      <c r="AP3" s="29" t="str">
        <f>IF(OR(AO3&lt;8,AO3="≤0.5"),"S",IF(AO3=8,"I","R"))</f>
        <v>R</v>
      </c>
      <c r="AQ3" s="5" t="s">
        <v>19</v>
      </c>
      <c r="AR3" s="29" t="str">
        <f>IF(OR(AQ3&lt;4,AQ3="≤0.5"),"S","R")</f>
        <v>R</v>
      </c>
    </row>
    <row r="4" spans="1:44" ht="21" customHeight="1" x14ac:dyDescent="0.2">
      <c r="A4" s="33" t="s">
        <v>43</v>
      </c>
      <c r="B4" s="6" t="s">
        <v>42</v>
      </c>
      <c r="C4" s="7">
        <v>16</v>
      </c>
      <c r="D4" s="29" t="str">
        <f t="shared" ref="D4:D43" si="0">IF(OR(C4&lt;32,C4="≤1"),"S",IF(C4=32,"I","R"))</f>
        <v>S</v>
      </c>
      <c r="E4" s="8" t="s">
        <v>18</v>
      </c>
      <c r="F4" s="29" t="str">
        <f t="shared" ref="F4:F43" si="1">IF(OR(E4&lt;16,E4="≤1"),"S",IF(E4=16,"I","R"))</f>
        <v>R</v>
      </c>
      <c r="G4" s="7">
        <v>32</v>
      </c>
      <c r="H4" s="29" t="str">
        <f t="shared" ref="H4:H43" si="2">IF(OR(G4&lt;16,G4="≤0.5"),"S",IF(G4=16,"I","R"))</f>
        <v>R</v>
      </c>
      <c r="I4" s="7" t="s">
        <v>23</v>
      </c>
      <c r="J4" s="29" t="str">
        <f t="shared" ref="J4:J43" si="3">IF(OR(I4&lt;16,I4="≤0.5"),"S",IF(OR(I4=16,I4=32),"I","R"))</f>
        <v>R</v>
      </c>
      <c r="K4" s="7">
        <v>64</v>
      </c>
      <c r="L4" s="29" t="str">
        <f t="shared" ref="L4:L43" si="4">IF(OR(K4&lt;16,K4="≤1"),"S",IF(K4=16,"I","R"))</f>
        <v>R</v>
      </c>
      <c r="M4" s="7" t="s">
        <v>18</v>
      </c>
      <c r="N4" s="29" t="str">
        <f t="shared" ref="N4:N43" si="5">IF(OR(M4&lt;16,M4="≤1"),"S",IF(M4=16,"I","R"))</f>
        <v>R</v>
      </c>
      <c r="O4" s="7" t="s">
        <v>19</v>
      </c>
      <c r="P4" s="29" t="str">
        <f t="shared" ref="P4:P43" si="6">IF(OR(O4&lt;2,O4="≤0.25"),"S",IF(O4=2,"I","R"))</f>
        <v>R</v>
      </c>
      <c r="Q4" s="7">
        <v>0.5</v>
      </c>
      <c r="R4" s="29" t="str">
        <f t="shared" ref="R4:R43" si="7">IF(OR(Q4&lt;4,Q4="≤0.25"),"S","R")</f>
        <v>S</v>
      </c>
      <c r="S4" s="7" t="s">
        <v>19</v>
      </c>
      <c r="T4" s="29" t="str">
        <f t="shared" ref="T4:T43" si="8">IF(OR(S4&lt;4,S4="≤0.12"),"S",IF(S4=4,"I","R"))</f>
        <v>R</v>
      </c>
      <c r="U4" s="7" t="s">
        <v>20</v>
      </c>
      <c r="V4" s="29" t="str">
        <f t="shared" ref="V4:V43" si="9">IF(OR(U4&lt;8,U4="≤0.25"),"S",IF(U4=8,"I","R"))</f>
        <v>R</v>
      </c>
      <c r="W4" s="7" t="s">
        <v>23</v>
      </c>
      <c r="X4" s="29" t="str">
        <f t="shared" ref="X4:X43" si="10">IF(OR(W4&lt;4,W4="≤0.5"),"S",IF(W4=4,"I","R"))</f>
        <v>R</v>
      </c>
      <c r="Y4" s="7" t="s">
        <v>18</v>
      </c>
      <c r="Z4" s="4" t="s">
        <v>21</v>
      </c>
      <c r="AA4" s="7" t="s">
        <v>19</v>
      </c>
      <c r="AB4" s="29" t="str">
        <f t="shared" ref="AB4:AB43" si="11">IF(OR(AA4&lt;4,AA4="≤0.12"),"S",IF(AA4=4,"I","R"))</f>
        <v>R</v>
      </c>
      <c r="AC4" s="8" t="s">
        <v>19</v>
      </c>
      <c r="AD4" s="29" t="str">
        <f t="shared" ref="AD4:AD43" si="12">IF(OR(AC4&lt;4,AC4="≤0.12"),"S",IF(AC4=4,"I","R"))</f>
        <v>R</v>
      </c>
      <c r="AE4" s="30">
        <v>8</v>
      </c>
      <c r="AF4" s="29" t="str">
        <f t="shared" ref="AF4:AF43" si="13">IF(OR(AE4&lt;8,AE4="≤4"),"S",IF(AE4=8,"I","R"))</f>
        <v>I</v>
      </c>
      <c r="AG4" s="7" t="s">
        <v>22</v>
      </c>
      <c r="AH4" s="29" t="str">
        <f t="shared" ref="AH4:AH43" si="14">IF(OR(AG4&lt;32,AG4="≤4"),"S",IF(OR(AG4=32,AG4=64),"I","R"))</f>
        <v>R</v>
      </c>
      <c r="AI4" s="7">
        <v>0.5</v>
      </c>
      <c r="AJ4" s="29" t="str">
        <f t="shared" ref="AJ4:AJ42" si="15">IF(OR(AI4&lt;4,AI4="≤0.25"),"S","R")</f>
        <v>S</v>
      </c>
      <c r="AK4" s="30" t="s">
        <v>18</v>
      </c>
      <c r="AL4" s="29" t="str">
        <f t="shared" ref="AL4:AL43" si="16">IF(OR(AK4&lt;8,AK4="≤2"),"S",IF(AK4=8,"I","R"))</f>
        <v>R</v>
      </c>
      <c r="AM4" s="30">
        <v>1</v>
      </c>
      <c r="AN4" s="31" t="s">
        <v>21</v>
      </c>
      <c r="AO4" s="34">
        <v>4</v>
      </c>
      <c r="AP4" s="29" t="str">
        <f t="shared" ref="AP4:AP43" si="17">IF(OR(AO4&lt;8,AO4="≤0.5"),"S",IF(AO4=8,"I","R"))</f>
        <v>S</v>
      </c>
      <c r="AQ4" s="8" t="s">
        <v>19</v>
      </c>
      <c r="AR4" s="29" t="str">
        <f t="shared" ref="AR4:AR43" si="18">IF(OR(AQ4&lt;4,AQ4="≤0.5"),"S","R")</f>
        <v>R</v>
      </c>
    </row>
    <row r="5" spans="1:44" ht="21" customHeight="1" x14ac:dyDescent="0.2">
      <c r="A5" s="35" t="s">
        <v>44</v>
      </c>
      <c r="B5" s="6" t="s">
        <v>42</v>
      </c>
      <c r="C5" s="7" t="s">
        <v>23</v>
      </c>
      <c r="D5" s="29" t="str">
        <f t="shared" si="0"/>
        <v>R</v>
      </c>
      <c r="E5" s="8" t="s">
        <v>18</v>
      </c>
      <c r="F5" s="29" t="str">
        <f t="shared" si="1"/>
        <v>R</v>
      </c>
      <c r="G5" s="7">
        <v>32</v>
      </c>
      <c r="H5" s="29" t="str">
        <f t="shared" si="2"/>
        <v>R</v>
      </c>
      <c r="I5" s="7" t="s">
        <v>23</v>
      </c>
      <c r="J5" s="29" t="str">
        <f t="shared" si="3"/>
        <v>R</v>
      </c>
      <c r="K5" s="7">
        <v>128</v>
      </c>
      <c r="L5" s="29" t="str">
        <f t="shared" si="4"/>
        <v>R</v>
      </c>
      <c r="M5" s="7" t="s">
        <v>18</v>
      </c>
      <c r="N5" s="29" t="str">
        <f t="shared" si="5"/>
        <v>R</v>
      </c>
      <c r="O5" s="7" t="s">
        <v>19</v>
      </c>
      <c r="P5" s="29" t="str">
        <f t="shared" si="6"/>
        <v>R</v>
      </c>
      <c r="Q5" s="7">
        <v>0.5</v>
      </c>
      <c r="R5" s="29" t="str">
        <f t="shared" si="7"/>
        <v>S</v>
      </c>
      <c r="S5" s="7" t="s">
        <v>19</v>
      </c>
      <c r="T5" s="29" t="str">
        <f t="shared" si="8"/>
        <v>R</v>
      </c>
      <c r="U5" s="7" t="s">
        <v>20</v>
      </c>
      <c r="V5" s="29" t="str">
        <f t="shared" si="9"/>
        <v>R</v>
      </c>
      <c r="W5" s="7">
        <v>64</v>
      </c>
      <c r="X5" s="29" t="str">
        <f t="shared" si="10"/>
        <v>R</v>
      </c>
      <c r="Y5" s="7" t="s">
        <v>18</v>
      </c>
      <c r="Z5" s="4" t="s">
        <v>21</v>
      </c>
      <c r="AA5" s="7">
        <v>8</v>
      </c>
      <c r="AB5" s="29" t="str">
        <f t="shared" si="11"/>
        <v>R</v>
      </c>
      <c r="AC5" s="8" t="s">
        <v>19</v>
      </c>
      <c r="AD5" s="29" t="str">
        <f t="shared" si="12"/>
        <v>R</v>
      </c>
      <c r="AE5" s="30">
        <v>8</v>
      </c>
      <c r="AF5" s="29" t="str">
        <f t="shared" si="13"/>
        <v>I</v>
      </c>
      <c r="AG5" s="7" t="s">
        <v>22</v>
      </c>
      <c r="AH5" s="29" t="str">
        <f t="shared" si="14"/>
        <v>R</v>
      </c>
      <c r="AI5" s="7">
        <v>1</v>
      </c>
      <c r="AJ5" s="29" t="str">
        <f t="shared" si="15"/>
        <v>S</v>
      </c>
      <c r="AK5" s="30" t="s">
        <v>18</v>
      </c>
      <c r="AL5" s="29" t="str">
        <f t="shared" si="16"/>
        <v>R</v>
      </c>
      <c r="AM5" s="30">
        <v>1</v>
      </c>
      <c r="AN5" s="31" t="s">
        <v>21</v>
      </c>
      <c r="AO5" s="34" t="s">
        <v>20</v>
      </c>
      <c r="AP5" s="29" t="str">
        <f t="shared" si="17"/>
        <v>R</v>
      </c>
      <c r="AQ5" s="8" t="s">
        <v>19</v>
      </c>
      <c r="AR5" s="29" t="str">
        <f t="shared" si="18"/>
        <v>R</v>
      </c>
    </row>
    <row r="6" spans="1:44" ht="21" customHeight="1" x14ac:dyDescent="0.2">
      <c r="A6" s="36" t="s">
        <v>45</v>
      </c>
      <c r="B6" s="52" t="s">
        <v>46</v>
      </c>
      <c r="C6" s="37">
        <v>32</v>
      </c>
      <c r="D6" s="38" t="str">
        <f t="shared" si="0"/>
        <v>I</v>
      </c>
      <c r="E6" s="39" t="s">
        <v>18</v>
      </c>
      <c r="F6" s="38" t="str">
        <f t="shared" si="1"/>
        <v>R</v>
      </c>
      <c r="G6" s="37" t="s">
        <v>18</v>
      </c>
      <c r="H6" s="38" t="str">
        <f t="shared" si="2"/>
        <v>R</v>
      </c>
      <c r="I6" s="37" t="s">
        <v>23</v>
      </c>
      <c r="J6" s="38" t="str">
        <f t="shared" si="3"/>
        <v>R</v>
      </c>
      <c r="K6" s="37">
        <v>64</v>
      </c>
      <c r="L6" s="38" t="str">
        <f t="shared" si="4"/>
        <v>R</v>
      </c>
      <c r="M6" s="37" t="s">
        <v>18</v>
      </c>
      <c r="N6" s="38" t="str">
        <f t="shared" si="5"/>
        <v>R</v>
      </c>
      <c r="O6" s="37" t="s">
        <v>19</v>
      </c>
      <c r="P6" s="38" t="str">
        <f t="shared" si="6"/>
        <v>R</v>
      </c>
      <c r="Q6" s="37">
        <v>2</v>
      </c>
      <c r="R6" s="38" t="str">
        <f t="shared" si="7"/>
        <v>S</v>
      </c>
      <c r="S6" s="37" t="s">
        <v>19</v>
      </c>
      <c r="T6" s="38" t="str">
        <f t="shared" si="8"/>
        <v>R</v>
      </c>
      <c r="U6" s="37" t="s">
        <v>20</v>
      </c>
      <c r="V6" s="38" t="str">
        <f t="shared" si="9"/>
        <v>R</v>
      </c>
      <c r="W6" s="37">
        <v>1</v>
      </c>
      <c r="X6" s="38" t="str">
        <f t="shared" si="10"/>
        <v>S</v>
      </c>
      <c r="Y6" s="37">
        <v>1</v>
      </c>
      <c r="Z6" s="40" t="s">
        <v>21</v>
      </c>
      <c r="AA6" s="37" t="s">
        <v>19</v>
      </c>
      <c r="AB6" s="38" t="str">
        <f t="shared" si="11"/>
        <v>R</v>
      </c>
      <c r="AC6" s="39">
        <v>8</v>
      </c>
      <c r="AD6" s="38" t="str">
        <f t="shared" si="12"/>
        <v>R</v>
      </c>
      <c r="AE6" s="41" t="s">
        <v>28</v>
      </c>
      <c r="AF6" s="38" t="str">
        <f t="shared" si="13"/>
        <v>S</v>
      </c>
      <c r="AG6" s="37" t="s">
        <v>22</v>
      </c>
      <c r="AH6" s="38" t="str">
        <f t="shared" si="14"/>
        <v>R</v>
      </c>
      <c r="AI6" s="37">
        <v>2</v>
      </c>
      <c r="AJ6" s="38" t="str">
        <f t="shared" si="15"/>
        <v>S</v>
      </c>
      <c r="AK6" s="41">
        <v>4</v>
      </c>
      <c r="AL6" s="38" t="str">
        <f t="shared" si="16"/>
        <v>S</v>
      </c>
      <c r="AM6" s="41">
        <v>2</v>
      </c>
      <c r="AN6" s="42" t="s">
        <v>21</v>
      </c>
      <c r="AO6" s="43">
        <v>16</v>
      </c>
      <c r="AP6" s="38" t="str">
        <f t="shared" si="17"/>
        <v>R</v>
      </c>
      <c r="AQ6" s="39">
        <v>1</v>
      </c>
      <c r="AR6" s="38" t="str">
        <f t="shared" si="18"/>
        <v>S</v>
      </c>
    </row>
    <row r="7" spans="1:44" ht="21" customHeight="1" x14ac:dyDescent="0.2">
      <c r="A7" s="35" t="s">
        <v>47</v>
      </c>
      <c r="B7" s="6" t="s">
        <v>42</v>
      </c>
      <c r="C7" s="9">
        <v>16</v>
      </c>
      <c r="D7" s="29" t="str">
        <f t="shared" si="0"/>
        <v>S</v>
      </c>
      <c r="E7" s="10" t="s">
        <v>18</v>
      </c>
      <c r="F7" s="29" t="str">
        <f t="shared" si="1"/>
        <v>R</v>
      </c>
      <c r="G7" s="9" t="s">
        <v>18</v>
      </c>
      <c r="H7" s="29" t="str">
        <f t="shared" si="2"/>
        <v>R</v>
      </c>
      <c r="I7" s="9" t="s">
        <v>23</v>
      </c>
      <c r="J7" s="29" t="str">
        <f t="shared" si="3"/>
        <v>R</v>
      </c>
      <c r="K7" s="9" t="s">
        <v>22</v>
      </c>
      <c r="L7" s="29" t="str">
        <f t="shared" si="4"/>
        <v>R</v>
      </c>
      <c r="M7" s="9" t="s">
        <v>18</v>
      </c>
      <c r="N7" s="29" t="str">
        <f t="shared" si="5"/>
        <v>R</v>
      </c>
      <c r="O7" s="9" t="s">
        <v>19</v>
      </c>
      <c r="P7" s="29" t="str">
        <f t="shared" si="6"/>
        <v>R</v>
      </c>
      <c r="Q7" s="9">
        <v>1</v>
      </c>
      <c r="R7" s="29" t="str">
        <f t="shared" si="7"/>
        <v>S</v>
      </c>
      <c r="S7" s="9" t="s">
        <v>19</v>
      </c>
      <c r="T7" s="29" t="str">
        <f t="shared" si="8"/>
        <v>R</v>
      </c>
      <c r="U7" s="9" t="s">
        <v>20</v>
      </c>
      <c r="V7" s="29" t="str">
        <f t="shared" si="9"/>
        <v>R</v>
      </c>
      <c r="W7" s="9" t="s">
        <v>23</v>
      </c>
      <c r="X7" s="29" t="str">
        <f t="shared" si="10"/>
        <v>R</v>
      </c>
      <c r="Y7" s="9" t="s">
        <v>18</v>
      </c>
      <c r="Z7" s="4" t="s">
        <v>21</v>
      </c>
      <c r="AA7" s="9" t="s">
        <v>19</v>
      </c>
      <c r="AB7" s="29" t="str">
        <f t="shared" si="11"/>
        <v>R</v>
      </c>
      <c r="AC7" s="10" t="s">
        <v>19</v>
      </c>
      <c r="AD7" s="29" t="str">
        <f t="shared" si="12"/>
        <v>R</v>
      </c>
      <c r="AE7" s="30" t="s">
        <v>28</v>
      </c>
      <c r="AF7" s="29" t="str">
        <f t="shared" si="13"/>
        <v>S</v>
      </c>
      <c r="AG7" s="9" t="s">
        <v>22</v>
      </c>
      <c r="AH7" s="29" t="str">
        <f t="shared" si="14"/>
        <v>R</v>
      </c>
      <c r="AI7" s="9">
        <v>1</v>
      </c>
      <c r="AJ7" s="29" t="str">
        <f t="shared" si="15"/>
        <v>S</v>
      </c>
      <c r="AK7" s="30">
        <v>16</v>
      </c>
      <c r="AL7" s="29" t="str">
        <f t="shared" si="16"/>
        <v>R</v>
      </c>
      <c r="AM7" s="30">
        <v>2</v>
      </c>
      <c r="AN7" s="31" t="s">
        <v>21</v>
      </c>
      <c r="AO7" s="34" t="s">
        <v>20</v>
      </c>
      <c r="AP7" s="29" t="str">
        <f t="shared" si="17"/>
        <v>R</v>
      </c>
      <c r="AQ7" s="10" t="s">
        <v>19</v>
      </c>
      <c r="AR7" s="29" t="str">
        <f t="shared" si="18"/>
        <v>R</v>
      </c>
    </row>
    <row r="8" spans="1:44" s="12" customFormat="1" ht="21" customHeight="1" x14ac:dyDescent="0.2">
      <c r="A8" s="33" t="s">
        <v>48</v>
      </c>
      <c r="B8" s="6" t="s">
        <v>42</v>
      </c>
      <c r="C8" s="9" t="s">
        <v>23</v>
      </c>
      <c r="D8" s="29" t="str">
        <f t="shared" si="0"/>
        <v>R</v>
      </c>
      <c r="E8" s="10" t="s">
        <v>18</v>
      </c>
      <c r="F8" s="29" t="str">
        <f t="shared" si="1"/>
        <v>R</v>
      </c>
      <c r="G8" s="9">
        <v>32</v>
      </c>
      <c r="H8" s="29" t="str">
        <f t="shared" si="2"/>
        <v>R</v>
      </c>
      <c r="I8" s="9" t="s">
        <v>23</v>
      </c>
      <c r="J8" s="29" t="str">
        <f t="shared" si="3"/>
        <v>R</v>
      </c>
      <c r="K8" s="9">
        <v>128</v>
      </c>
      <c r="L8" s="29" t="str">
        <f t="shared" si="4"/>
        <v>R</v>
      </c>
      <c r="M8" s="9" t="s">
        <v>18</v>
      </c>
      <c r="N8" s="29" t="str">
        <f t="shared" si="5"/>
        <v>R</v>
      </c>
      <c r="O8" s="9" t="s">
        <v>19</v>
      </c>
      <c r="P8" s="29" t="str">
        <f t="shared" si="6"/>
        <v>R</v>
      </c>
      <c r="Q8" s="9">
        <v>1</v>
      </c>
      <c r="R8" s="29" t="str">
        <f t="shared" si="7"/>
        <v>S</v>
      </c>
      <c r="S8" s="9" t="s">
        <v>19</v>
      </c>
      <c r="T8" s="29" t="str">
        <f t="shared" si="8"/>
        <v>R</v>
      </c>
      <c r="U8" s="9" t="s">
        <v>20</v>
      </c>
      <c r="V8" s="29" t="str">
        <f t="shared" si="9"/>
        <v>R</v>
      </c>
      <c r="W8" s="9">
        <v>64</v>
      </c>
      <c r="X8" s="29" t="str">
        <f t="shared" si="10"/>
        <v>R</v>
      </c>
      <c r="Y8" s="9" t="s">
        <v>18</v>
      </c>
      <c r="Z8" s="4" t="s">
        <v>21</v>
      </c>
      <c r="AA8" s="9">
        <v>8</v>
      </c>
      <c r="AB8" s="29" t="str">
        <f t="shared" si="11"/>
        <v>R</v>
      </c>
      <c r="AC8" s="10" t="s">
        <v>19</v>
      </c>
      <c r="AD8" s="29" t="str">
        <f t="shared" si="12"/>
        <v>R</v>
      </c>
      <c r="AE8" s="30">
        <v>8</v>
      </c>
      <c r="AF8" s="29" t="str">
        <f t="shared" si="13"/>
        <v>I</v>
      </c>
      <c r="AG8" s="9" t="s">
        <v>22</v>
      </c>
      <c r="AH8" s="29" t="str">
        <f t="shared" si="14"/>
        <v>R</v>
      </c>
      <c r="AI8" s="9">
        <v>1</v>
      </c>
      <c r="AJ8" s="29" t="str">
        <f t="shared" si="15"/>
        <v>S</v>
      </c>
      <c r="AK8" s="30" t="s">
        <v>18</v>
      </c>
      <c r="AL8" s="29" t="str">
        <f t="shared" si="16"/>
        <v>R</v>
      </c>
      <c r="AM8" s="30">
        <v>1</v>
      </c>
      <c r="AN8" s="31" t="s">
        <v>21</v>
      </c>
      <c r="AO8" s="34" t="s">
        <v>20</v>
      </c>
      <c r="AP8" s="29" t="str">
        <f t="shared" si="17"/>
        <v>R</v>
      </c>
      <c r="AQ8" s="10" t="s">
        <v>19</v>
      </c>
      <c r="AR8" s="29" t="str">
        <f t="shared" si="18"/>
        <v>R</v>
      </c>
    </row>
    <row r="9" spans="1:44" s="12" customFormat="1" ht="21" customHeight="1" x14ac:dyDescent="0.2">
      <c r="A9" s="35" t="s">
        <v>49</v>
      </c>
      <c r="B9" s="6" t="s">
        <v>42</v>
      </c>
      <c r="C9" s="9" t="s">
        <v>23</v>
      </c>
      <c r="D9" s="29" t="str">
        <f t="shared" si="0"/>
        <v>R</v>
      </c>
      <c r="E9" s="10" t="s">
        <v>18</v>
      </c>
      <c r="F9" s="29" t="str">
        <f t="shared" si="1"/>
        <v>R</v>
      </c>
      <c r="G9" s="9">
        <v>32</v>
      </c>
      <c r="H9" s="29" t="str">
        <f t="shared" si="2"/>
        <v>R</v>
      </c>
      <c r="I9" s="9" t="s">
        <v>23</v>
      </c>
      <c r="J9" s="29" t="str">
        <f t="shared" si="3"/>
        <v>R</v>
      </c>
      <c r="K9" s="9">
        <v>128</v>
      </c>
      <c r="L9" s="29" t="str">
        <f t="shared" si="4"/>
        <v>R</v>
      </c>
      <c r="M9" s="9" t="s">
        <v>18</v>
      </c>
      <c r="N9" s="29" t="str">
        <f t="shared" si="5"/>
        <v>R</v>
      </c>
      <c r="O9" s="9" t="s">
        <v>19</v>
      </c>
      <c r="P9" s="29" t="str">
        <f t="shared" si="6"/>
        <v>R</v>
      </c>
      <c r="Q9" s="9">
        <v>1</v>
      </c>
      <c r="R9" s="29" t="str">
        <f t="shared" si="7"/>
        <v>S</v>
      </c>
      <c r="S9" s="9" t="s">
        <v>19</v>
      </c>
      <c r="T9" s="29" t="str">
        <f t="shared" si="8"/>
        <v>R</v>
      </c>
      <c r="U9" s="9" t="s">
        <v>20</v>
      </c>
      <c r="V9" s="29" t="str">
        <f t="shared" si="9"/>
        <v>R</v>
      </c>
      <c r="W9" s="9">
        <v>64</v>
      </c>
      <c r="X9" s="29" t="str">
        <f t="shared" si="10"/>
        <v>R</v>
      </c>
      <c r="Y9" s="9" t="s">
        <v>18</v>
      </c>
      <c r="Z9" s="4" t="s">
        <v>21</v>
      </c>
      <c r="AA9" s="9">
        <v>8</v>
      </c>
      <c r="AB9" s="29" t="str">
        <f t="shared" si="11"/>
        <v>R</v>
      </c>
      <c r="AC9" s="10" t="s">
        <v>19</v>
      </c>
      <c r="AD9" s="29" t="str">
        <f t="shared" si="12"/>
        <v>R</v>
      </c>
      <c r="AE9" s="30">
        <v>8</v>
      </c>
      <c r="AF9" s="29" t="str">
        <f t="shared" si="13"/>
        <v>I</v>
      </c>
      <c r="AG9" s="9" t="s">
        <v>22</v>
      </c>
      <c r="AH9" s="29" t="str">
        <f t="shared" si="14"/>
        <v>R</v>
      </c>
      <c r="AI9" s="9">
        <v>1</v>
      </c>
      <c r="AJ9" s="29" t="str">
        <f t="shared" si="15"/>
        <v>S</v>
      </c>
      <c r="AK9" s="30" t="s">
        <v>18</v>
      </c>
      <c r="AL9" s="29" t="str">
        <f t="shared" si="16"/>
        <v>R</v>
      </c>
      <c r="AM9" s="30">
        <v>1</v>
      </c>
      <c r="AN9" s="31" t="s">
        <v>21</v>
      </c>
      <c r="AO9" s="34" t="s">
        <v>20</v>
      </c>
      <c r="AP9" s="29" t="str">
        <f t="shared" si="17"/>
        <v>R</v>
      </c>
      <c r="AQ9" s="10" t="s">
        <v>19</v>
      </c>
      <c r="AR9" s="29" t="str">
        <f t="shared" si="18"/>
        <v>R</v>
      </c>
    </row>
    <row r="10" spans="1:44" s="12" customFormat="1" ht="21" customHeight="1" x14ac:dyDescent="0.2">
      <c r="A10" s="33" t="s">
        <v>50</v>
      </c>
      <c r="B10" s="6" t="s">
        <v>42</v>
      </c>
      <c r="C10" s="9">
        <v>8</v>
      </c>
      <c r="D10" s="29" t="str">
        <f t="shared" si="0"/>
        <v>S</v>
      </c>
      <c r="E10" s="10" t="s">
        <v>18</v>
      </c>
      <c r="F10" s="29" t="str">
        <f t="shared" si="1"/>
        <v>R</v>
      </c>
      <c r="G10" s="9">
        <v>32</v>
      </c>
      <c r="H10" s="29" t="str">
        <f t="shared" si="2"/>
        <v>R</v>
      </c>
      <c r="I10" s="9" t="s">
        <v>23</v>
      </c>
      <c r="J10" s="29" t="str">
        <f t="shared" si="3"/>
        <v>R</v>
      </c>
      <c r="K10" s="9">
        <v>128</v>
      </c>
      <c r="L10" s="29" t="str">
        <f t="shared" si="4"/>
        <v>R</v>
      </c>
      <c r="M10" s="9" t="s">
        <v>18</v>
      </c>
      <c r="N10" s="29" t="str">
        <f t="shared" si="5"/>
        <v>R</v>
      </c>
      <c r="O10" s="9" t="s">
        <v>19</v>
      </c>
      <c r="P10" s="29" t="str">
        <f t="shared" si="6"/>
        <v>R</v>
      </c>
      <c r="Q10" s="9">
        <v>1</v>
      </c>
      <c r="R10" s="29" t="str">
        <f t="shared" si="7"/>
        <v>S</v>
      </c>
      <c r="S10" s="9">
        <v>2</v>
      </c>
      <c r="T10" s="29" t="str">
        <f t="shared" si="8"/>
        <v>S</v>
      </c>
      <c r="U10" s="9" t="s">
        <v>20</v>
      </c>
      <c r="V10" s="29" t="str">
        <f t="shared" si="9"/>
        <v>R</v>
      </c>
      <c r="W10" s="9">
        <v>2</v>
      </c>
      <c r="X10" s="29" t="str">
        <f t="shared" si="10"/>
        <v>S</v>
      </c>
      <c r="Y10" s="9">
        <v>1</v>
      </c>
      <c r="Z10" s="4" t="s">
        <v>21</v>
      </c>
      <c r="AA10" s="9">
        <v>8</v>
      </c>
      <c r="AB10" s="29" t="str">
        <f t="shared" si="11"/>
        <v>R</v>
      </c>
      <c r="AC10" s="10">
        <v>2</v>
      </c>
      <c r="AD10" s="29" t="str">
        <f t="shared" si="12"/>
        <v>S</v>
      </c>
      <c r="AE10" s="30">
        <v>8</v>
      </c>
      <c r="AF10" s="29" t="str">
        <f t="shared" si="13"/>
        <v>I</v>
      </c>
      <c r="AG10" s="9" t="s">
        <v>22</v>
      </c>
      <c r="AH10" s="29" t="str">
        <f t="shared" si="14"/>
        <v>R</v>
      </c>
      <c r="AI10" s="9">
        <v>1</v>
      </c>
      <c r="AJ10" s="29" t="str">
        <f t="shared" si="15"/>
        <v>S</v>
      </c>
      <c r="AK10" s="30" t="s">
        <v>18</v>
      </c>
      <c r="AL10" s="29" t="str">
        <f t="shared" si="16"/>
        <v>R</v>
      </c>
      <c r="AM10" s="30">
        <v>1</v>
      </c>
      <c r="AN10" s="31" t="s">
        <v>21</v>
      </c>
      <c r="AO10" s="34">
        <v>4</v>
      </c>
      <c r="AP10" s="29" t="str">
        <f t="shared" si="17"/>
        <v>S</v>
      </c>
      <c r="AQ10" s="10" t="s">
        <v>19</v>
      </c>
      <c r="AR10" s="29" t="str">
        <f t="shared" si="18"/>
        <v>R</v>
      </c>
    </row>
    <row r="11" spans="1:44" s="12" customFormat="1" ht="21" customHeight="1" x14ac:dyDescent="0.2">
      <c r="A11" s="35" t="s">
        <v>51</v>
      </c>
      <c r="B11" s="6" t="s">
        <v>42</v>
      </c>
      <c r="C11" s="9">
        <v>4</v>
      </c>
      <c r="D11" s="29" t="str">
        <f t="shared" si="0"/>
        <v>S</v>
      </c>
      <c r="E11" s="10" t="s">
        <v>18</v>
      </c>
      <c r="F11" s="29" t="str">
        <f t="shared" si="1"/>
        <v>R</v>
      </c>
      <c r="G11" s="9">
        <v>16</v>
      </c>
      <c r="H11" s="29" t="str">
        <f t="shared" si="2"/>
        <v>I</v>
      </c>
      <c r="I11" s="9" t="s">
        <v>23</v>
      </c>
      <c r="J11" s="29" t="str">
        <f t="shared" si="3"/>
        <v>R</v>
      </c>
      <c r="K11" s="9">
        <v>128</v>
      </c>
      <c r="L11" s="29" t="str">
        <f t="shared" si="4"/>
        <v>R</v>
      </c>
      <c r="M11" s="9" t="s">
        <v>18</v>
      </c>
      <c r="N11" s="29" t="str">
        <f t="shared" si="5"/>
        <v>R</v>
      </c>
      <c r="O11" s="9" t="s">
        <v>19</v>
      </c>
      <c r="P11" s="29" t="str">
        <f t="shared" si="6"/>
        <v>R</v>
      </c>
      <c r="Q11" s="9">
        <v>1</v>
      </c>
      <c r="R11" s="29" t="str">
        <f t="shared" si="7"/>
        <v>S</v>
      </c>
      <c r="S11" s="9" t="s">
        <v>19</v>
      </c>
      <c r="T11" s="29" t="str">
        <f t="shared" si="8"/>
        <v>R</v>
      </c>
      <c r="U11" s="9" t="s">
        <v>20</v>
      </c>
      <c r="V11" s="29" t="str">
        <f t="shared" si="9"/>
        <v>R</v>
      </c>
      <c r="W11" s="9">
        <v>8</v>
      </c>
      <c r="X11" s="29" t="str">
        <f t="shared" si="10"/>
        <v>R</v>
      </c>
      <c r="Y11" s="9">
        <v>8</v>
      </c>
      <c r="Z11" s="4" t="s">
        <v>21</v>
      </c>
      <c r="AA11" s="9">
        <v>8</v>
      </c>
      <c r="AB11" s="29" t="str">
        <f t="shared" si="11"/>
        <v>R</v>
      </c>
      <c r="AC11" s="10" t="s">
        <v>19</v>
      </c>
      <c r="AD11" s="29" t="str">
        <f t="shared" si="12"/>
        <v>R</v>
      </c>
      <c r="AE11" s="30" t="s">
        <v>28</v>
      </c>
      <c r="AF11" s="29" t="str">
        <f t="shared" si="13"/>
        <v>S</v>
      </c>
      <c r="AG11" s="9" t="s">
        <v>22</v>
      </c>
      <c r="AH11" s="29" t="str">
        <f t="shared" si="14"/>
        <v>R</v>
      </c>
      <c r="AI11" s="9">
        <v>1</v>
      </c>
      <c r="AJ11" s="29" t="str">
        <f t="shared" si="15"/>
        <v>S</v>
      </c>
      <c r="AK11" s="30" t="s">
        <v>18</v>
      </c>
      <c r="AL11" s="29" t="str">
        <f t="shared" si="16"/>
        <v>R</v>
      </c>
      <c r="AM11" s="30" t="s">
        <v>30</v>
      </c>
      <c r="AN11" s="31" t="s">
        <v>21</v>
      </c>
      <c r="AO11" s="34">
        <v>1</v>
      </c>
      <c r="AP11" s="29" t="str">
        <f t="shared" si="17"/>
        <v>S</v>
      </c>
      <c r="AQ11" s="10" t="s">
        <v>19</v>
      </c>
      <c r="AR11" s="29" t="str">
        <f t="shared" si="18"/>
        <v>R</v>
      </c>
    </row>
    <row r="12" spans="1:44" s="12" customFormat="1" ht="21" customHeight="1" x14ac:dyDescent="0.2">
      <c r="A12" s="33" t="s">
        <v>52</v>
      </c>
      <c r="B12" s="6" t="s">
        <v>42</v>
      </c>
      <c r="C12" s="9" t="s">
        <v>23</v>
      </c>
      <c r="D12" s="29" t="str">
        <f t="shared" si="0"/>
        <v>R</v>
      </c>
      <c r="E12" s="10" t="s">
        <v>18</v>
      </c>
      <c r="F12" s="29" t="str">
        <f t="shared" si="1"/>
        <v>R</v>
      </c>
      <c r="G12" s="9" t="s">
        <v>18</v>
      </c>
      <c r="H12" s="29" t="str">
        <f t="shared" si="2"/>
        <v>R</v>
      </c>
      <c r="I12" s="9" t="s">
        <v>23</v>
      </c>
      <c r="J12" s="29" t="str">
        <f t="shared" si="3"/>
        <v>R</v>
      </c>
      <c r="K12" s="9" t="s">
        <v>22</v>
      </c>
      <c r="L12" s="29" t="str">
        <f t="shared" si="4"/>
        <v>R</v>
      </c>
      <c r="M12" s="9" t="s">
        <v>18</v>
      </c>
      <c r="N12" s="29" t="str">
        <f t="shared" si="5"/>
        <v>R</v>
      </c>
      <c r="O12" s="9" t="s">
        <v>19</v>
      </c>
      <c r="P12" s="29" t="str">
        <f t="shared" si="6"/>
        <v>R</v>
      </c>
      <c r="Q12" s="9">
        <v>0.5</v>
      </c>
      <c r="R12" s="29" t="str">
        <f t="shared" si="7"/>
        <v>S</v>
      </c>
      <c r="S12" s="9" t="s">
        <v>19</v>
      </c>
      <c r="T12" s="29" t="str">
        <f t="shared" si="8"/>
        <v>R</v>
      </c>
      <c r="U12" s="9" t="s">
        <v>20</v>
      </c>
      <c r="V12" s="29" t="str">
        <f t="shared" si="9"/>
        <v>R</v>
      </c>
      <c r="W12" s="9">
        <v>64</v>
      </c>
      <c r="X12" s="29" t="str">
        <f t="shared" si="10"/>
        <v>R</v>
      </c>
      <c r="Y12" s="9" t="s">
        <v>18</v>
      </c>
      <c r="Z12" s="4" t="s">
        <v>21</v>
      </c>
      <c r="AA12" s="9">
        <v>8</v>
      </c>
      <c r="AB12" s="29" t="str">
        <f t="shared" si="11"/>
        <v>R</v>
      </c>
      <c r="AC12" s="10" t="s">
        <v>19</v>
      </c>
      <c r="AD12" s="29" t="str">
        <f t="shared" si="12"/>
        <v>R</v>
      </c>
      <c r="AE12" s="30">
        <v>8</v>
      </c>
      <c r="AF12" s="29" t="str">
        <f t="shared" si="13"/>
        <v>I</v>
      </c>
      <c r="AG12" s="9" t="s">
        <v>22</v>
      </c>
      <c r="AH12" s="29" t="str">
        <f t="shared" si="14"/>
        <v>R</v>
      </c>
      <c r="AI12" s="9">
        <v>1</v>
      </c>
      <c r="AJ12" s="29" t="str">
        <f t="shared" si="15"/>
        <v>S</v>
      </c>
      <c r="AK12" s="30" t="s">
        <v>18</v>
      </c>
      <c r="AL12" s="29" t="str">
        <f t="shared" si="16"/>
        <v>R</v>
      </c>
      <c r="AM12" s="30">
        <v>1</v>
      </c>
      <c r="AN12" s="31" t="s">
        <v>21</v>
      </c>
      <c r="AO12" s="34" t="s">
        <v>20</v>
      </c>
      <c r="AP12" s="29" t="str">
        <f t="shared" si="17"/>
        <v>R</v>
      </c>
      <c r="AQ12" s="10" t="s">
        <v>19</v>
      </c>
      <c r="AR12" s="29" t="str">
        <f t="shared" si="18"/>
        <v>R</v>
      </c>
    </row>
    <row r="13" spans="1:44" s="12" customFormat="1" ht="21" customHeight="1" x14ac:dyDescent="0.2">
      <c r="A13" s="35" t="s">
        <v>53</v>
      </c>
      <c r="B13" s="6" t="s">
        <v>42</v>
      </c>
      <c r="C13" s="9" t="s">
        <v>23</v>
      </c>
      <c r="D13" s="29" t="str">
        <f t="shared" si="0"/>
        <v>R</v>
      </c>
      <c r="E13" s="10" t="s">
        <v>18</v>
      </c>
      <c r="F13" s="29" t="str">
        <f t="shared" si="1"/>
        <v>R</v>
      </c>
      <c r="G13" s="9">
        <v>32</v>
      </c>
      <c r="H13" s="29" t="str">
        <f t="shared" si="2"/>
        <v>R</v>
      </c>
      <c r="I13" s="9" t="s">
        <v>23</v>
      </c>
      <c r="J13" s="29" t="str">
        <f t="shared" si="3"/>
        <v>R</v>
      </c>
      <c r="K13" s="9">
        <v>128</v>
      </c>
      <c r="L13" s="29" t="str">
        <f t="shared" si="4"/>
        <v>R</v>
      </c>
      <c r="M13" s="9" t="s">
        <v>18</v>
      </c>
      <c r="N13" s="29" t="str">
        <f t="shared" si="5"/>
        <v>R</v>
      </c>
      <c r="O13" s="9" t="s">
        <v>19</v>
      </c>
      <c r="P13" s="29" t="str">
        <f t="shared" si="6"/>
        <v>R</v>
      </c>
      <c r="Q13" s="9">
        <v>1</v>
      </c>
      <c r="R13" s="29" t="str">
        <f t="shared" si="7"/>
        <v>S</v>
      </c>
      <c r="S13" s="9" t="s">
        <v>19</v>
      </c>
      <c r="T13" s="29" t="str">
        <f t="shared" si="8"/>
        <v>R</v>
      </c>
      <c r="U13" s="9" t="s">
        <v>20</v>
      </c>
      <c r="V13" s="29" t="str">
        <f t="shared" si="9"/>
        <v>R</v>
      </c>
      <c r="W13" s="9">
        <v>64</v>
      </c>
      <c r="X13" s="29" t="str">
        <f t="shared" si="10"/>
        <v>R</v>
      </c>
      <c r="Y13" s="9" t="s">
        <v>18</v>
      </c>
      <c r="Z13" s="4" t="s">
        <v>21</v>
      </c>
      <c r="AA13" s="9" t="s">
        <v>19</v>
      </c>
      <c r="AB13" s="29" t="str">
        <f t="shared" si="11"/>
        <v>R</v>
      </c>
      <c r="AC13" s="10" t="s">
        <v>19</v>
      </c>
      <c r="AD13" s="29" t="str">
        <f t="shared" si="12"/>
        <v>R</v>
      </c>
      <c r="AE13" s="30">
        <v>8</v>
      </c>
      <c r="AF13" s="29" t="str">
        <f t="shared" si="13"/>
        <v>I</v>
      </c>
      <c r="AG13" s="9" t="s">
        <v>22</v>
      </c>
      <c r="AH13" s="29" t="str">
        <f t="shared" si="14"/>
        <v>R</v>
      </c>
      <c r="AI13" s="9">
        <v>1</v>
      </c>
      <c r="AJ13" s="29" t="str">
        <f t="shared" si="15"/>
        <v>S</v>
      </c>
      <c r="AK13" s="30" t="s">
        <v>18</v>
      </c>
      <c r="AL13" s="29" t="str">
        <f t="shared" si="16"/>
        <v>R</v>
      </c>
      <c r="AM13" s="30">
        <v>2</v>
      </c>
      <c r="AN13" s="31" t="s">
        <v>21</v>
      </c>
      <c r="AO13" s="34" t="s">
        <v>20</v>
      </c>
      <c r="AP13" s="29" t="str">
        <f t="shared" si="17"/>
        <v>R</v>
      </c>
      <c r="AQ13" s="10" t="s">
        <v>19</v>
      </c>
      <c r="AR13" s="29" t="str">
        <f t="shared" si="18"/>
        <v>R</v>
      </c>
    </row>
    <row r="14" spans="1:44" s="12" customFormat="1" ht="21" customHeight="1" x14ac:dyDescent="0.2">
      <c r="A14" s="33" t="s">
        <v>54</v>
      </c>
      <c r="B14" s="6" t="s">
        <v>42</v>
      </c>
      <c r="C14" s="9" t="s">
        <v>23</v>
      </c>
      <c r="D14" s="29" t="str">
        <f t="shared" si="0"/>
        <v>R</v>
      </c>
      <c r="E14" s="10" t="s">
        <v>18</v>
      </c>
      <c r="F14" s="29" t="str">
        <f t="shared" si="1"/>
        <v>R</v>
      </c>
      <c r="G14" s="9">
        <v>32</v>
      </c>
      <c r="H14" s="29" t="str">
        <f t="shared" si="2"/>
        <v>R</v>
      </c>
      <c r="I14" s="9">
        <v>64</v>
      </c>
      <c r="J14" s="29" t="str">
        <f t="shared" si="3"/>
        <v>R</v>
      </c>
      <c r="K14" s="9">
        <v>32</v>
      </c>
      <c r="L14" s="29" t="str">
        <f t="shared" si="4"/>
        <v>R</v>
      </c>
      <c r="M14" s="9" t="s">
        <v>18</v>
      </c>
      <c r="N14" s="29" t="str">
        <f t="shared" si="5"/>
        <v>R</v>
      </c>
      <c r="O14" s="9" t="s">
        <v>19</v>
      </c>
      <c r="P14" s="29" t="str">
        <f t="shared" si="6"/>
        <v>R</v>
      </c>
      <c r="Q14" s="9">
        <v>1</v>
      </c>
      <c r="R14" s="29" t="str">
        <f t="shared" si="7"/>
        <v>S</v>
      </c>
      <c r="S14" s="9" t="s">
        <v>19</v>
      </c>
      <c r="T14" s="29" t="str">
        <f t="shared" si="8"/>
        <v>R</v>
      </c>
      <c r="U14" s="9" t="s">
        <v>20</v>
      </c>
      <c r="V14" s="29" t="str">
        <f t="shared" si="9"/>
        <v>R</v>
      </c>
      <c r="W14" s="9">
        <v>64</v>
      </c>
      <c r="X14" s="29" t="str">
        <f t="shared" si="10"/>
        <v>R</v>
      </c>
      <c r="Y14" s="9" t="s">
        <v>18</v>
      </c>
      <c r="Z14" s="4" t="s">
        <v>21</v>
      </c>
      <c r="AA14" s="9" t="s">
        <v>19</v>
      </c>
      <c r="AB14" s="29" t="str">
        <f t="shared" si="11"/>
        <v>R</v>
      </c>
      <c r="AC14" s="10" t="s">
        <v>19</v>
      </c>
      <c r="AD14" s="29" t="str">
        <f t="shared" si="12"/>
        <v>R</v>
      </c>
      <c r="AE14" s="30" t="s">
        <v>28</v>
      </c>
      <c r="AF14" s="29" t="str">
        <f t="shared" si="13"/>
        <v>S</v>
      </c>
      <c r="AG14" s="9" t="s">
        <v>22</v>
      </c>
      <c r="AH14" s="29" t="str">
        <f t="shared" si="14"/>
        <v>R</v>
      </c>
      <c r="AI14" s="9">
        <v>1</v>
      </c>
      <c r="AJ14" s="29" t="str">
        <f t="shared" si="15"/>
        <v>S</v>
      </c>
      <c r="AK14" s="30">
        <v>16</v>
      </c>
      <c r="AL14" s="29" t="str">
        <f t="shared" si="16"/>
        <v>R</v>
      </c>
      <c r="AM14" s="30">
        <v>1</v>
      </c>
      <c r="AN14" s="31" t="s">
        <v>21</v>
      </c>
      <c r="AO14" s="34" t="s">
        <v>20</v>
      </c>
      <c r="AP14" s="29" t="str">
        <f t="shared" si="17"/>
        <v>R</v>
      </c>
      <c r="AQ14" s="10" t="s">
        <v>19</v>
      </c>
      <c r="AR14" s="29" t="str">
        <f t="shared" si="18"/>
        <v>R</v>
      </c>
    </row>
    <row r="15" spans="1:44" s="12" customFormat="1" ht="21" customHeight="1" x14ac:dyDescent="0.2">
      <c r="A15" s="35" t="s">
        <v>55</v>
      </c>
      <c r="B15" s="6" t="s">
        <v>42</v>
      </c>
      <c r="C15" s="9">
        <v>32</v>
      </c>
      <c r="D15" s="29" t="str">
        <f t="shared" si="0"/>
        <v>I</v>
      </c>
      <c r="E15" s="10" t="s">
        <v>18</v>
      </c>
      <c r="F15" s="29" t="str">
        <f t="shared" si="1"/>
        <v>R</v>
      </c>
      <c r="G15" s="9">
        <v>32</v>
      </c>
      <c r="H15" s="29" t="str">
        <f t="shared" si="2"/>
        <v>R</v>
      </c>
      <c r="I15" s="9" t="s">
        <v>23</v>
      </c>
      <c r="J15" s="29" t="str">
        <f t="shared" si="3"/>
        <v>R</v>
      </c>
      <c r="K15" s="9" t="s">
        <v>22</v>
      </c>
      <c r="L15" s="29" t="str">
        <f t="shared" si="4"/>
        <v>R</v>
      </c>
      <c r="M15" s="9" t="s">
        <v>18</v>
      </c>
      <c r="N15" s="29" t="str">
        <f t="shared" si="5"/>
        <v>R</v>
      </c>
      <c r="O15" s="9" t="s">
        <v>19</v>
      </c>
      <c r="P15" s="29" t="str">
        <f t="shared" si="6"/>
        <v>R</v>
      </c>
      <c r="Q15" s="9">
        <v>1</v>
      </c>
      <c r="R15" s="29" t="str">
        <f t="shared" si="7"/>
        <v>S</v>
      </c>
      <c r="S15" s="9" t="s">
        <v>19</v>
      </c>
      <c r="T15" s="29" t="str">
        <f t="shared" si="8"/>
        <v>R</v>
      </c>
      <c r="U15" s="9" t="s">
        <v>20</v>
      </c>
      <c r="V15" s="29" t="str">
        <f t="shared" si="9"/>
        <v>R</v>
      </c>
      <c r="W15" s="9" t="s">
        <v>23</v>
      </c>
      <c r="X15" s="29" t="str">
        <f t="shared" si="10"/>
        <v>R</v>
      </c>
      <c r="Y15" s="9" t="s">
        <v>18</v>
      </c>
      <c r="Z15" s="4" t="s">
        <v>21</v>
      </c>
      <c r="AA15" s="9" t="s">
        <v>19</v>
      </c>
      <c r="AB15" s="29" t="str">
        <f t="shared" si="11"/>
        <v>R</v>
      </c>
      <c r="AC15" s="10" t="s">
        <v>19</v>
      </c>
      <c r="AD15" s="29" t="str">
        <f t="shared" si="12"/>
        <v>R</v>
      </c>
      <c r="AE15" s="30" t="s">
        <v>28</v>
      </c>
      <c r="AF15" s="29" t="str">
        <f t="shared" si="13"/>
        <v>S</v>
      </c>
      <c r="AG15" s="9" t="s">
        <v>22</v>
      </c>
      <c r="AH15" s="29" t="str">
        <f t="shared" si="14"/>
        <v>R</v>
      </c>
      <c r="AI15" s="9">
        <v>1</v>
      </c>
      <c r="AJ15" s="29" t="str">
        <f t="shared" si="15"/>
        <v>S</v>
      </c>
      <c r="AK15" s="30">
        <v>8</v>
      </c>
      <c r="AL15" s="29" t="str">
        <f t="shared" si="16"/>
        <v>I</v>
      </c>
      <c r="AM15" s="30">
        <v>1</v>
      </c>
      <c r="AN15" s="31" t="s">
        <v>21</v>
      </c>
      <c r="AO15" s="34" t="s">
        <v>20</v>
      </c>
      <c r="AP15" s="29" t="str">
        <f t="shared" si="17"/>
        <v>R</v>
      </c>
      <c r="AQ15" s="10" t="s">
        <v>19</v>
      </c>
      <c r="AR15" s="29" t="str">
        <f t="shared" si="18"/>
        <v>R</v>
      </c>
    </row>
    <row r="16" spans="1:44" s="12" customFormat="1" ht="21" customHeight="1" x14ac:dyDescent="0.2">
      <c r="A16" s="33" t="s">
        <v>56</v>
      </c>
      <c r="B16" s="6" t="s">
        <v>42</v>
      </c>
      <c r="C16" s="9" t="s">
        <v>23</v>
      </c>
      <c r="D16" s="29" t="str">
        <f t="shared" si="0"/>
        <v>R</v>
      </c>
      <c r="E16" s="10">
        <v>32</v>
      </c>
      <c r="F16" s="29" t="str">
        <f t="shared" si="1"/>
        <v>R</v>
      </c>
      <c r="G16" s="9">
        <v>32</v>
      </c>
      <c r="H16" s="29" t="str">
        <f t="shared" si="2"/>
        <v>R</v>
      </c>
      <c r="I16" s="9" t="s">
        <v>23</v>
      </c>
      <c r="J16" s="29" t="str">
        <f t="shared" si="3"/>
        <v>R</v>
      </c>
      <c r="K16" s="9">
        <v>128</v>
      </c>
      <c r="L16" s="29" t="str">
        <f t="shared" si="4"/>
        <v>R</v>
      </c>
      <c r="M16" s="9" t="s">
        <v>18</v>
      </c>
      <c r="N16" s="29" t="str">
        <f t="shared" si="5"/>
        <v>R</v>
      </c>
      <c r="O16" s="9" t="s">
        <v>19</v>
      </c>
      <c r="P16" s="29" t="str">
        <f t="shared" si="6"/>
        <v>R</v>
      </c>
      <c r="Q16" s="9">
        <v>0.5</v>
      </c>
      <c r="R16" s="29" t="str">
        <f t="shared" si="7"/>
        <v>S</v>
      </c>
      <c r="S16" s="9" t="s">
        <v>19</v>
      </c>
      <c r="T16" s="29" t="str">
        <f t="shared" si="8"/>
        <v>R</v>
      </c>
      <c r="U16" s="9" t="s">
        <v>20</v>
      </c>
      <c r="V16" s="29" t="str">
        <f t="shared" si="9"/>
        <v>R</v>
      </c>
      <c r="W16" s="9" t="s">
        <v>23</v>
      </c>
      <c r="X16" s="29" t="str">
        <f t="shared" si="10"/>
        <v>R</v>
      </c>
      <c r="Y16" s="9" t="s">
        <v>18</v>
      </c>
      <c r="Z16" s="4" t="s">
        <v>21</v>
      </c>
      <c r="AA16" s="9">
        <v>8</v>
      </c>
      <c r="AB16" s="29" t="str">
        <f t="shared" si="11"/>
        <v>R</v>
      </c>
      <c r="AC16" s="10" t="s">
        <v>19</v>
      </c>
      <c r="AD16" s="29" t="str">
        <f t="shared" si="12"/>
        <v>R</v>
      </c>
      <c r="AE16" s="30">
        <v>8</v>
      </c>
      <c r="AF16" s="29" t="str">
        <f t="shared" si="13"/>
        <v>I</v>
      </c>
      <c r="AG16" s="9" t="s">
        <v>22</v>
      </c>
      <c r="AH16" s="29" t="str">
        <f t="shared" si="14"/>
        <v>R</v>
      </c>
      <c r="AI16" s="9">
        <v>1</v>
      </c>
      <c r="AJ16" s="29" t="str">
        <f t="shared" si="15"/>
        <v>S</v>
      </c>
      <c r="AK16" s="30" t="s">
        <v>18</v>
      </c>
      <c r="AL16" s="29" t="str">
        <f t="shared" si="16"/>
        <v>R</v>
      </c>
      <c r="AM16" s="30">
        <v>1</v>
      </c>
      <c r="AN16" s="31" t="s">
        <v>21</v>
      </c>
      <c r="AO16" s="34" t="s">
        <v>20</v>
      </c>
      <c r="AP16" s="29" t="str">
        <f t="shared" si="17"/>
        <v>R</v>
      </c>
      <c r="AQ16" s="10" t="s">
        <v>19</v>
      </c>
      <c r="AR16" s="29" t="str">
        <f t="shared" si="18"/>
        <v>R</v>
      </c>
    </row>
    <row r="17" spans="1:44" s="12" customFormat="1" ht="21" customHeight="1" x14ac:dyDescent="0.2">
      <c r="A17" s="35" t="s">
        <v>57</v>
      </c>
      <c r="B17" s="6" t="s">
        <v>42</v>
      </c>
      <c r="C17" s="9">
        <v>32</v>
      </c>
      <c r="D17" s="29" t="str">
        <f t="shared" si="0"/>
        <v>I</v>
      </c>
      <c r="E17" s="10" t="s">
        <v>18</v>
      </c>
      <c r="F17" s="29" t="str">
        <f t="shared" si="1"/>
        <v>R</v>
      </c>
      <c r="G17" s="9">
        <v>32</v>
      </c>
      <c r="H17" s="29" t="str">
        <f t="shared" si="2"/>
        <v>R</v>
      </c>
      <c r="I17" s="9" t="s">
        <v>23</v>
      </c>
      <c r="J17" s="29" t="str">
        <f t="shared" si="3"/>
        <v>R</v>
      </c>
      <c r="K17" s="9">
        <v>128</v>
      </c>
      <c r="L17" s="29" t="str">
        <f t="shared" si="4"/>
        <v>R</v>
      </c>
      <c r="M17" s="9" t="s">
        <v>18</v>
      </c>
      <c r="N17" s="29" t="str">
        <f t="shared" si="5"/>
        <v>R</v>
      </c>
      <c r="O17" s="9" t="s">
        <v>19</v>
      </c>
      <c r="P17" s="29" t="str">
        <f t="shared" si="6"/>
        <v>R</v>
      </c>
      <c r="Q17" s="9">
        <v>1</v>
      </c>
      <c r="R17" s="29" t="str">
        <f t="shared" si="7"/>
        <v>S</v>
      </c>
      <c r="S17" s="9" t="s">
        <v>19</v>
      </c>
      <c r="T17" s="29" t="str">
        <f t="shared" si="8"/>
        <v>R</v>
      </c>
      <c r="U17" s="9">
        <v>4</v>
      </c>
      <c r="V17" s="29" t="str">
        <f t="shared" si="9"/>
        <v>S</v>
      </c>
      <c r="W17" s="9">
        <v>64</v>
      </c>
      <c r="X17" s="29" t="str">
        <f t="shared" si="10"/>
        <v>R</v>
      </c>
      <c r="Y17" s="9" t="s">
        <v>18</v>
      </c>
      <c r="Z17" s="4" t="s">
        <v>21</v>
      </c>
      <c r="AA17" s="9">
        <v>8</v>
      </c>
      <c r="AB17" s="29" t="str">
        <f t="shared" si="11"/>
        <v>R</v>
      </c>
      <c r="AC17" s="10" t="s">
        <v>19</v>
      </c>
      <c r="AD17" s="29" t="str">
        <f t="shared" si="12"/>
        <v>R</v>
      </c>
      <c r="AE17" s="30" t="s">
        <v>28</v>
      </c>
      <c r="AF17" s="29" t="str">
        <f t="shared" si="13"/>
        <v>S</v>
      </c>
      <c r="AG17" s="9" t="s">
        <v>22</v>
      </c>
      <c r="AH17" s="29" t="str">
        <f t="shared" si="14"/>
        <v>R</v>
      </c>
      <c r="AI17" s="9">
        <v>1</v>
      </c>
      <c r="AJ17" s="29" t="str">
        <f t="shared" si="15"/>
        <v>S</v>
      </c>
      <c r="AK17" s="30" t="s">
        <v>18</v>
      </c>
      <c r="AL17" s="29" t="str">
        <f t="shared" si="16"/>
        <v>R</v>
      </c>
      <c r="AM17" s="30" t="s">
        <v>30</v>
      </c>
      <c r="AN17" s="31" t="s">
        <v>21</v>
      </c>
      <c r="AO17" s="34" t="s">
        <v>20</v>
      </c>
      <c r="AP17" s="29" t="str">
        <f t="shared" si="17"/>
        <v>R</v>
      </c>
      <c r="AQ17" s="10" t="s">
        <v>19</v>
      </c>
      <c r="AR17" s="29" t="str">
        <f t="shared" si="18"/>
        <v>R</v>
      </c>
    </row>
    <row r="18" spans="1:44" s="12" customFormat="1" ht="21" customHeight="1" x14ac:dyDescent="0.2">
      <c r="A18" s="33" t="s">
        <v>58</v>
      </c>
      <c r="B18" s="6" t="s">
        <v>42</v>
      </c>
      <c r="C18" s="9" t="s">
        <v>23</v>
      </c>
      <c r="D18" s="29" t="str">
        <f t="shared" si="0"/>
        <v>R</v>
      </c>
      <c r="E18" s="10" t="s">
        <v>18</v>
      </c>
      <c r="F18" s="29" t="str">
        <f t="shared" si="1"/>
        <v>R</v>
      </c>
      <c r="G18" s="9" t="s">
        <v>18</v>
      </c>
      <c r="H18" s="29" t="str">
        <f t="shared" si="2"/>
        <v>R</v>
      </c>
      <c r="I18" s="9" t="s">
        <v>23</v>
      </c>
      <c r="J18" s="29" t="str">
        <f t="shared" si="3"/>
        <v>R</v>
      </c>
      <c r="K18" s="9">
        <v>64</v>
      </c>
      <c r="L18" s="29" t="str">
        <f t="shared" si="4"/>
        <v>R</v>
      </c>
      <c r="M18" s="9" t="s">
        <v>18</v>
      </c>
      <c r="N18" s="29" t="str">
        <f t="shared" si="5"/>
        <v>R</v>
      </c>
      <c r="O18" s="9" t="s">
        <v>19</v>
      </c>
      <c r="P18" s="29" t="str">
        <f t="shared" si="6"/>
        <v>R</v>
      </c>
      <c r="Q18" s="9" t="s">
        <v>19</v>
      </c>
      <c r="R18" s="29" t="str">
        <f t="shared" si="7"/>
        <v>R</v>
      </c>
      <c r="S18" s="9" t="s">
        <v>19</v>
      </c>
      <c r="T18" s="29" t="str">
        <f t="shared" si="8"/>
        <v>R</v>
      </c>
      <c r="U18" s="9" t="s">
        <v>20</v>
      </c>
      <c r="V18" s="29" t="str">
        <f t="shared" si="9"/>
        <v>R</v>
      </c>
      <c r="W18" s="9">
        <v>32</v>
      </c>
      <c r="X18" s="29" t="str">
        <f t="shared" si="10"/>
        <v>R</v>
      </c>
      <c r="Y18" s="9">
        <v>16</v>
      </c>
      <c r="Z18" s="4" t="s">
        <v>21</v>
      </c>
      <c r="AA18" s="9" t="s">
        <v>19</v>
      </c>
      <c r="AB18" s="29" t="str">
        <f t="shared" si="11"/>
        <v>R</v>
      </c>
      <c r="AC18" s="10" t="s">
        <v>19</v>
      </c>
      <c r="AD18" s="29" t="str">
        <f t="shared" si="12"/>
        <v>R</v>
      </c>
      <c r="AE18" s="30">
        <v>16</v>
      </c>
      <c r="AF18" s="29" t="str">
        <f t="shared" si="13"/>
        <v>R</v>
      </c>
      <c r="AG18" s="9" t="s">
        <v>22</v>
      </c>
      <c r="AH18" s="29" t="str">
        <f t="shared" si="14"/>
        <v>R</v>
      </c>
      <c r="AI18" s="9" t="s">
        <v>19</v>
      </c>
      <c r="AJ18" s="29" t="str">
        <f t="shared" si="15"/>
        <v>R</v>
      </c>
      <c r="AK18" s="30" t="s">
        <v>18</v>
      </c>
      <c r="AL18" s="29" t="str">
        <f t="shared" si="16"/>
        <v>R</v>
      </c>
      <c r="AM18" s="30">
        <v>4</v>
      </c>
      <c r="AN18" s="31" t="s">
        <v>21</v>
      </c>
      <c r="AO18" s="34" t="s">
        <v>20</v>
      </c>
      <c r="AP18" s="29" t="str">
        <f t="shared" si="17"/>
        <v>R</v>
      </c>
      <c r="AQ18" s="10" t="s">
        <v>19</v>
      </c>
      <c r="AR18" s="29" t="str">
        <f t="shared" si="18"/>
        <v>R</v>
      </c>
    </row>
    <row r="19" spans="1:44" s="12" customFormat="1" ht="21" customHeight="1" x14ac:dyDescent="0.2">
      <c r="A19" s="35" t="s">
        <v>59</v>
      </c>
      <c r="B19" s="6" t="s">
        <v>42</v>
      </c>
      <c r="C19" s="9">
        <v>32</v>
      </c>
      <c r="D19" s="29" t="str">
        <f t="shared" si="0"/>
        <v>I</v>
      </c>
      <c r="E19" s="10">
        <v>32</v>
      </c>
      <c r="F19" s="29" t="str">
        <f t="shared" si="1"/>
        <v>R</v>
      </c>
      <c r="G19" s="9">
        <v>32</v>
      </c>
      <c r="H19" s="29" t="str">
        <f t="shared" si="2"/>
        <v>R</v>
      </c>
      <c r="I19" s="9" t="s">
        <v>23</v>
      </c>
      <c r="J19" s="29" t="str">
        <f t="shared" si="3"/>
        <v>R</v>
      </c>
      <c r="K19" s="9">
        <v>128</v>
      </c>
      <c r="L19" s="29" t="str">
        <f t="shared" si="4"/>
        <v>R</v>
      </c>
      <c r="M19" s="9" t="s">
        <v>18</v>
      </c>
      <c r="N19" s="29" t="str">
        <f t="shared" si="5"/>
        <v>R</v>
      </c>
      <c r="O19" s="9" t="s">
        <v>19</v>
      </c>
      <c r="P19" s="29" t="str">
        <f t="shared" si="6"/>
        <v>R</v>
      </c>
      <c r="Q19" s="9">
        <v>2</v>
      </c>
      <c r="R19" s="29" t="str">
        <f t="shared" si="7"/>
        <v>S</v>
      </c>
      <c r="S19" s="9" t="s">
        <v>19</v>
      </c>
      <c r="T19" s="29" t="str">
        <f t="shared" si="8"/>
        <v>R</v>
      </c>
      <c r="U19" s="9" t="s">
        <v>20</v>
      </c>
      <c r="V19" s="29" t="str">
        <f t="shared" si="9"/>
        <v>R</v>
      </c>
      <c r="W19" s="9" t="s">
        <v>23</v>
      </c>
      <c r="X19" s="29" t="str">
        <f t="shared" si="10"/>
        <v>R</v>
      </c>
      <c r="Y19" s="9" t="s">
        <v>18</v>
      </c>
      <c r="Z19" s="4" t="s">
        <v>21</v>
      </c>
      <c r="AA19" s="9" t="s">
        <v>19</v>
      </c>
      <c r="AB19" s="29" t="str">
        <f t="shared" si="11"/>
        <v>R</v>
      </c>
      <c r="AC19" s="10" t="s">
        <v>19</v>
      </c>
      <c r="AD19" s="29" t="str">
        <f t="shared" si="12"/>
        <v>R</v>
      </c>
      <c r="AE19" s="30">
        <v>16</v>
      </c>
      <c r="AF19" s="29" t="str">
        <f t="shared" si="13"/>
        <v>R</v>
      </c>
      <c r="AG19" s="9" t="s">
        <v>22</v>
      </c>
      <c r="AH19" s="29" t="str">
        <f t="shared" si="14"/>
        <v>R</v>
      </c>
      <c r="AI19" s="9">
        <v>2</v>
      </c>
      <c r="AJ19" s="29" t="str">
        <f t="shared" si="15"/>
        <v>S</v>
      </c>
      <c r="AK19" s="30" t="s">
        <v>18</v>
      </c>
      <c r="AL19" s="29" t="str">
        <f t="shared" si="16"/>
        <v>R</v>
      </c>
      <c r="AM19" s="30">
        <v>1</v>
      </c>
      <c r="AN19" s="31" t="s">
        <v>21</v>
      </c>
      <c r="AO19" s="34" t="s">
        <v>20</v>
      </c>
      <c r="AP19" s="29" t="str">
        <f t="shared" si="17"/>
        <v>R</v>
      </c>
      <c r="AQ19" s="10" t="s">
        <v>19</v>
      </c>
      <c r="AR19" s="29" t="str">
        <f t="shared" si="18"/>
        <v>R</v>
      </c>
    </row>
    <row r="20" spans="1:44" s="12" customFormat="1" ht="21" customHeight="1" x14ac:dyDescent="0.2">
      <c r="A20" s="33" t="s">
        <v>60</v>
      </c>
      <c r="B20" s="6" t="s">
        <v>42</v>
      </c>
      <c r="C20" s="9" t="s">
        <v>23</v>
      </c>
      <c r="D20" s="29" t="str">
        <f t="shared" si="0"/>
        <v>R</v>
      </c>
      <c r="E20" s="10" t="s">
        <v>18</v>
      </c>
      <c r="F20" s="29" t="str">
        <f t="shared" si="1"/>
        <v>R</v>
      </c>
      <c r="G20" s="9" t="s">
        <v>18</v>
      </c>
      <c r="H20" s="29" t="str">
        <f t="shared" si="2"/>
        <v>R</v>
      </c>
      <c r="I20" s="9" t="s">
        <v>23</v>
      </c>
      <c r="J20" s="29" t="str">
        <f t="shared" si="3"/>
        <v>R</v>
      </c>
      <c r="K20" s="9">
        <v>128</v>
      </c>
      <c r="L20" s="29" t="str">
        <f t="shared" si="4"/>
        <v>R</v>
      </c>
      <c r="M20" s="9" t="s">
        <v>18</v>
      </c>
      <c r="N20" s="29" t="str">
        <f t="shared" si="5"/>
        <v>R</v>
      </c>
      <c r="O20" s="9" t="s">
        <v>19</v>
      </c>
      <c r="P20" s="29" t="str">
        <f t="shared" si="6"/>
        <v>R</v>
      </c>
      <c r="Q20" s="9">
        <v>1</v>
      </c>
      <c r="R20" s="29" t="str">
        <f t="shared" si="7"/>
        <v>S</v>
      </c>
      <c r="S20" s="9" t="s">
        <v>19</v>
      </c>
      <c r="T20" s="29" t="str">
        <f t="shared" si="8"/>
        <v>R</v>
      </c>
      <c r="U20" s="9" t="s">
        <v>20</v>
      </c>
      <c r="V20" s="29" t="str">
        <f t="shared" si="9"/>
        <v>R</v>
      </c>
      <c r="W20" s="9">
        <v>64</v>
      </c>
      <c r="X20" s="29" t="str">
        <f t="shared" si="10"/>
        <v>R</v>
      </c>
      <c r="Y20" s="9">
        <v>32</v>
      </c>
      <c r="Z20" s="4" t="s">
        <v>21</v>
      </c>
      <c r="AA20" s="9">
        <v>8</v>
      </c>
      <c r="AB20" s="29" t="str">
        <f t="shared" si="11"/>
        <v>R</v>
      </c>
      <c r="AC20" s="10" t="s">
        <v>19</v>
      </c>
      <c r="AD20" s="29" t="str">
        <f t="shared" si="12"/>
        <v>R</v>
      </c>
      <c r="AE20" s="30">
        <v>8</v>
      </c>
      <c r="AF20" s="29" t="str">
        <f t="shared" si="13"/>
        <v>I</v>
      </c>
      <c r="AG20" s="9" t="s">
        <v>22</v>
      </c>
      <c r="AH20" s="29" t="str">
        <f t="shared" si="14"/>
        <v>R</v>
      </c>
      <c r="AI20" s="9">
        <v>1</v>
      </c>
      <c r="AJ20" s="29" t="str">
        <f t="shared" si="15"/>
        <v>S</v>
      </c>
      <c r="AK20" s="30" t="s">
        <v>18</v>
      </c>
      <c r="AL20" s="29" t="str">
        <f t="shared" si="16"/>
        <v>R</v>
      </c>
      <c r="AM20" s="30">
        <v>1</v>
      </c>
      <c r="AN20" s="31" t="s">
        <v>21</v>
      </c>
      <c r="AO20" s="34" t="s">
        <v>20</v>
      </c>
      <c r="AP20" s="29" t="str">
        <f t="shared" si="17"/>
        <v>R</v>
      </c>
      <c r="AQ20" s="10" t="s">
        <v>19</v>
      </c>
      <c r="AR20" s="29" t="str">
        <f t="shared" si="18"/>
        <v>R</v>
      </c>
    </row>
    <row r="21" spans="1:44" s="12" customFormat="1" ht="21" customHeight="1" x14ac:dyDescent="0.2">
      <c r="A21" s="35" t="s">
        <v>61</v>
      </c>
      <c r="B21" s="6" t="s">
        <v>42</v>
      </c>
      <c r="C21" s="9" t="s">
        <v>23</v>
      </c>
      <c r="D21" s="29" t="str">
        <f t="shared" si="0"/>
        <v>R</v>
      </c>
      <c r="E21" s="10">
        <v>32</v>
      </c>
      <c r="F21" s="29" t="str">
        <f t="shared" si="1"/>
        <v>R</v>
      </c>
      <c r="G21" s="9">
        <v>32</v>
      </c>
      <c r="H21" s="29" t="str">
        <f t="shared" si="2"/>
        <v>R</v>
      </c>
      <c r="I21" s="9" t="s">
        <v>23</v>
      </c>
      <c r="J21" s="29" t="str">
        <f t="shared" si="3"/>
        <v>R</v>
      </c>
      <c r="K21" s="9">
        <v>128</v>
      </c>
      <c r="L21" s="29" t="str">
        <f t="shared" si="4"/>
        <v>R</v>
      </c>
      <c r="M21" s="9" t="s">
        <v>18</v>
      </c>
      <c r="N21" s="29" t="str">
        <f t="shared" si="5"/>
        <v>R</v>
      </c>
      <c r="O21" s="9" t="s">
        <v>19</v>
      </c>
      <c r="P21" s="29" t="str">
        <f t="shared" si="6"/>
        <v>R</v>
      </c>
      <c r="Q21" s="9">
        <v>1</v>
      </c>
      <c r="R21" s="29" t="str">
        <f t="shared" si="7"/>
        <v>S</v>
      </c>
      <c r="S21" s="9" t="s">
        <v>19</v>
      </c>
      <c r="T21" s="29" t="str">
        <f t="shared" si="8"/>
        <v>R</v>
      </c>
      <c r="U21" s="9" t="s">
        <v>20</v>
      </c>
      <c r="V21" s="29" t="str">
        <f t="shared" si="9"/>
        <v>R</v>
      </c>
      <c r="W21" s="9">
        <v>64</v>
      </c>
      <c r="X21" s="29" t="str">
        <f t="shared" si="10"/>
        <v>R</v>
      </c>
      <c r="Y21" s="9">
        <v>32</v>
      </c>
      <c r="Z21" s="4" t="s">
        <v>21</v>
      </c>
      <c r="AA21" s="9">
        <v>8</v>
      </c>
      <c r="AB21" s="29" t="str">
        <f t="shared" si="11"/>
        <v>R</v>
      </c>
      <c r="AC21" s="10" t="s">
        <v>19</v>
      </c>
      <c r="AD21" s="29" t="str">
        <f t="shared" si="12"/>
        <v>R</v>
      </c>
      <c r="AE21" s="30">
        <v>8</v>
      </c>
      <c r="AF21" s="29" t="str">
        <f t="shared" si="13"/>
        <v>I</v>
      </c>
      <c r="AG21" s="9" t="s">
        <v>22</v>
      </c>
      <c r="AH21" s="29" t="str">
        <f t="shared" si="14"/>
        <v>R</v>
      </c>
      <c r="AI21" s="9">
        <v>1</v>
      </c>
      <c r="AJ21" s="29" t="str">
        <f t="shared" si="15"/>
        <v>S</v>
      </c>
      <c r="AK21" s="30" t="s">
        <v>18</v>
      </c>
      <c r="AL21" s="29" t="str">
        <f t="shared" si="16"/>
        <v>R</v>
      </c>
      <c r="AM21" s="30">
        <v>2</v>
      </c>
      <c r="AN21" s="31" t="s">
        <v>21</v>
      </c>
      <c r="AO21" s="34" t="s">
        <v>20</v>
      </c>
      <c r="AP21" s="29" t="str">
        <f t="shared" si="17"/>
        <v>R</v>
      </c>
      <c r="AQ21" s="10" t="s">
        <v>19</v>
      </c>
      <c r="AR21" s="29" t="str">
        <f t="shared" si="18"/>
        <v>R</v>
      </c>
    </row>
    <row r="22" spans="1:44" s="12" customFormat="1" ht="21" customHeight="1" x14ac:dyDescent="0.2">
      <c r="A22" s="33" t="s">
        <v>62</v>
      </c>
      <c r="B22" s="6" t="s">
        <v>42</v>
      </c>
      <c r="C22" s="9">
        <v>32</v>
      </c>
      <c r="D22" s="29" t="str">
        <f t="shared" si="0"/>
        <v>I</v>
      </c>
      <c r="E22" s="10" t="s">
        <v>18</v>
      </c>
      <c r="F22" s="29" t="str">
        <f t="shared" si="1"/>
        <v>R</v>
      </c>
      <c r="G22" s="9">
        <v>32</v>
      </c>
      <c r="H22" s="29" t="str">
        <f t="shared" si="2"/>
        <v>R</v>
      </c>
      <c r="I22" s="9" t="s">
        <v>23</v>
      </c>
      <c r="J22" s="29" t="str">
        <f t="shared" si="3"/>
        <v>R</v>
      </c>
      <c r="K22" s="9" t="s">
        <v>22</v>
      </c>
      <c r="L22" s="29" t="str">
        <f t="shared" si="4"/>
        <v>R</v>
      </c>
      <c r="M22" s="9" t="s">
        <v>18</v>
      </c>
      <c r="N22" s="29" t="str">
        <f t="shared" si="5"/>
        <v>R</v>
      </c>
      <c r="O22" s="9" t="s">
        <v>19</v>
      </c>
      <c r="P22" s="29" t="str">
        <f t="shared" si="6"/>
        <v>R</v>
      </c>
      <c r="Q22" s="9">
        <v>1</v>
      </c>
      <c r="R22" s="29" t="str">
        <f t="shared" si="7"/>
        <v>S</v>
      </c>
      <c r="S22" s="9" t="s">
        <v>19</v>
      </c>
      <c r="T22" s="29" t="str">
        <f t="shared" si="8"/>
        <v>R</v>
      </c>
      <c r="U22" s="9">
        <v>16</v>
      </c>
      <c r="V22" s="29" t="str">
        <f t="shared" si="9"/>
        <v>R</v>
      </c>
      <c r="W22" s="9" t="s">
        <v>23</v>
      </c>
      <c r="X22" s="29" t="str">
        <f t="shared" si="10"/>
        <v>R</v>
      </c>
      <c r="Y22" s="9" t="s">
        <v>18</v>
      </c>
      <c r="Z22" s="4" t="s">
        <v>21</v>
      </c>
      <c r="AA22" s="9">
        <v>4</v>
      </c>
      <c r="AB22" s="29" t="str">
        <f t="shared" si="11"/>
        <v>I</v>
      </c>
      <c r="AC22" s="10" t="s">
        <v>19</v>
      </c>
      <c r="AD22" s="29" t="str">
        <f t="shared" si="12"/>
        <v>R</v>
      </c>
      <c r="AE22" s="30">
        <v>8</v>
      </c>
      <c r="AF22" s="29" t="str">
        <f t="shared" si="13"/>
        <v>I</v>
      </c>
      <c r="AG22" s="9" t="s">
        <v>22</v>
      </c>
      <c r="AH22" s="29" t="str">
        <f t="shared" si="14"/>
        <v>R</v>
      </c>
      <c r="AI22" s="9">
        <v>1</v>
      </c>
      <c r="AJ22" s="29" t="str">
        <f t="shared" si="15"/>
        <v>S</v>
      </c>
      <c r="AK22" s="30" t="s">
        <v>18</v>
      </c>
      <c r="AL22" s="29" t="str">
        <f t="shared" si="16"/>
        <v>R</v>
      </c>
      <c r="AM22" s="30" t="s">
        <v>30</v>
      </c>
      <c r="AN22" s="31" t="s">
        <v>21</v>
      </c>
      <c r="AO22" s="34" t="s">
        <v>20</v>
      </c>
      <c r="AP22" s="29" t="str">
        <f t="shared" si="17"/>
        <v>R</v>
      </c>
      <c r="AQ22" s="10">
        <v>1</v>
      </c>
      <c r="AR22" s="29" t="str">
        <f t="shared" si="18"/>
        <v>S</v>
      </c>
    </row>
    <row r="23" spans="1:44" s="12" customFormat="1" ht="21" customHeight="1" x14ac:dyDescent="0.2">
      <c r="A23" s="35" t="s">
        <v>63</v>
      </c>
      <c r="B23" s="6" t="s">
        <v>42</v>
      </c>
      <c r="C23" s="9">
        <v>32</v>
      </c>
      <c r="D23" s="29" t="str">
        <f t="shared" si="0"/>
        <v>I</v>
      </c>
      <c r="E23" s="10" t="s">
        <v>18</v>
      </c>
      <c r="F23" s="29" t="str">
        <f t="shared" si="1"/>
        <v>R</v>
      </c>
      <c r="G23" s="9">
        <v>32</v>
      </c>
      <c r="H23" s="29" t="str">
        <f t="shared" si="2"/>
        <v>R</v>
      </c>
      <c r="I23" s="9" t="s">
        <v>23</v>
      </c>
      <c r="J23" s="29" t="str">
        <f t="shared" si="3"/>
        <v>R</v>
      </c>
      <c r="K23" s="9" t="s">
        <v>22</v>
      </c>
      <c r="L23" s="29" t="str">
        <f t="shared" si="4"/>
        <v>R</v>
      </c>
      <c r="M23" s="9" t="s">
        <v>18</v>
      </c>
      <c r="N23" s="29" t="str">
        <f t="shared" si="5"/>
        <v>R</v>
      </c>
      <c r="O23" s="9" t="s">
        <v>19</v>
      </c>
      <c r="P23" s="29" t="str">
        <f t="shared" si="6"/>
        <v>R</v>
      </c>
      <c r="Q23" s="9">
        <v>0.5</v>
      </c>
      <c r="R23" s="29" t="str">
        <f t="shared" si="7"/>
        <v>S</v>
      </c>
      <c r="S23" s="9" t="s">
        <v>19</v>
      </c>
      <c r="T23" s="29" t="str">
        <f t="shared" si="8"/>
        <v>R</v>
      </c>
      <c r="U23" s="9" t="s">
        <v>20</v>
      </c>
      <c r="V23" s="29" t="str">
        <f t="shared" si="9"/>
        <v>R</v>
      </c>
      <c r="W23" s="9" t="s">
        <v>23</v>
      </c>
      <c r="X23" s="29" t="str">
        <f t="shared" si="10"/>
        <v>R</v>
      </c>
      <c r="Y23" s="9" t="s">
        <v>18</v>
      </c>
      <c r="Z23" s="4" t="s">
        <v>21</v>
      </c>
      <c r="AA23" s="9">
        <v>4</v>
      </c>
      <c r="AB23" s="29" t="str">
        <f t="shared" si="11"/>
        <v>I</v>
      </c>
      <c r="AC23" s="10" t="s">
        <v>19</v>
      </c>
      <c r="AD23" s="29" t="str">
        <f t="shared" si="12"/>
        <v>R</v>
      </c>
      <c r="AE23" s="30">
        <v>8</v>
      </c>
      <c r="AF23" s="29" t="str">
        <f t="shared" si="13"/>
        <v>I</v>
      </c>
      <c r="AG23" s="9" t="s">
        <v>22</v>
      </c>
      <c r="AH23" s="29" t="str">
        <f t="shared" si="14"/>
        <v>R</v>
      </c>
      <c r="AI23" s="9">
        <v>1</v>
      </c>
      <c r="AJ23" s="29" t="str">
        <f t="shared" si="15"/>
        <v>S</v>
      </c>
      <c r="AK23" s="30" t="s">
        <v>18</v>
      </c>
      <c r="AL23" s="29" t="str">
        <f t="shared" si="16"/>
        <v>R</v>
      </c>
      <c r="AM23" s="30" t="s">
        <v>30</v>
      </c>
      <c r="AN23" s="31" t="s">
        <v>21</v>
      </c>
      <c r="AO23" s="34" t="s">
        <v>20</v>
      </c>
      <c r="AP23" s="29" t="str">
        <f t="shared" si="17"/>
        <v>R</v>
      </c>
      <c r="AQ23" s="10">
        <v>1</v>
      </c>
      <c r="AR23" s="29" t="str">
        <f t="shared" si="18"/>
        <v>S</v>
      </c>
    </row>
    <row r="24" spans="1:44" s="12" customFormat="1" ht="21" customHeight="1" x14ac:dyDescent="0.2">
      <c r="A24" s="33" t="s">
        <v>64</v>
      </c>
      <c r="B24" s="6" t="s">
        <v>42</v>
      </c>
      <c r="C24" s="9">
        <v>64</v>
      </c>
      <c r="D24" s="29" t="str">
        <f t="shared" si="0"/>
        <v>R</v>
      </c>
      <c r="E24" s="10" t="s">
        <v>18</v>
      </c>
      <c r="F24" s="29" t="str">
        <f t="shared" si="1"/>
        <v>R</v>
      </c>
      <c r="G24" s="9" t="s">
        <v>18</v>
      </c>
      <c r="H24" s="29" t="str">
        <f t="shared" si="2"/>
        <v>R</v>
      </c>
      <c r="I24" s="9" t="s">
        <v>23</v>
      </c>
      <c r="J24" s="29" t="str">
        <f t="shared" si="3"/>
        <v>R</v>
      </c>
      <c r="K24" s="9">
        <v>128</v>
      </c>
      <c r="L24" s="29" t="str">
        <f t="shared" si="4"/>
        <v>R</v>
      </c>
      <c r="M24" s="9" t="s">
        <v>18</v>
      </c>
      <c r="N24" s="29" t="str">
        <f t="shared" si="5"/>
        <v>R</v>
      </c>
      <c r="O24" s="9" t="s">
        <v>19</v>
      </c>
      <c r="P24" s="29" t="str">
        <f t="shared" si="6"/>
        <v>R</v>
      </c>
      <c r="Q24" s="9">
        <v>1</v>
      </c>
      <c r="R24" s="29" t="str">
        <f t="shared" si="7"/>
        <v>S</v>
      </c>
      <c r="S24" s="9" t="s">
        <v>19</v>
      </c>
      <c r="T24" s="29" t="str">
        <f t="shared" si="8"/>
        <v>R</v>
      </c>
      <c r="U24" s="9">
        <v>16</v>
      </c>
      <c r="V24" s="29" t="str">
        <f t="shared" si="9"/>
        <v>R</v>
      </c>
      <c r="W24" s="9">
        <v>64</v>
      </c>
      <c r="X24" s="29" t="str">
        <f t="shared" si="10"/>
        <v>R</v>
      </c>
      <c r="Y24" s="9" t="s">
        <v>18</v>
      </c>
      <c r="Z24" s="4" t="s">
        <v>21</v>
      </c>
      <c r="AA24" s="9" t="s">
        <v>19</v>
      </c>
      <c r="AB24" s="29" t="str">
        <f t="shared" si="11"/>
        <v>R</v>
      </c>
      <c r="AC24" s="10" t="s">
        <v>19</v>
      </c>
      <c r="AD24" s="29" t="str">
        <f t="shared" si="12"/>
        <v>R</v>
      </c>
      <c r="AE24" s="30">
        <v>16</v>
      </c>
      <c r="AF24" s="29" t="str">
        <f t="shared" si="13"/>
        <v>R</v>
      </c>
      <c r="AG24" s="9" t="s">
        <v>22</v>
      </c>
      <c r="AH24" s="29" t="str">
        <f t="shared" si="14"/>
        <v>R</v>
      </c>
      <c r="AI24" s="9">
        <v>1</v>
      </c>
      <c r="AJ24" s="29" t="str">
        <f t="shared" si="15"/>
        <v>S</v>
      </c>
      <c r="AK24" s="30">
        <v>32</v>
      </c>
      <c r="AL24" s="29" t="str">
        <f t="shared" si="16"/>
        <v>R</v>
      </c>
      <c r="AM24" s="30">
        <v>2</v>
      </c>
      <c r="AN24" s="31" t="s">
        <v>21</v>
      </c>
      <c r="AO24" s="34">
        <v>4</v>
      </c>
      <c r="AP24" s="29" t="str">
        <f t="shared" si="17"/>
        <v>S</v>
      </c>
      <c r="AQ24" s="10" t="s">
        <v>19</v>
      </c>
      <c r="AR24" s="29" t="str">
        <f t="shared" si="18"/>
        <v>R</v>
      </c>
    </row>
    <row r="25" spans="1:44" s="12" customFormat="1" ht="21" customHeight="1" x14ac:dyDescent="0.2">
      <c r="A25" s="35" t="s">
        <v>65</v>
      </c>
      <c r="B25" s="6" t="s">
        <v>42</v>
      </c>
      <c r="C25" s="9">
        <v>4</v>
      </c>
      <c r="D25" s="29" t="str">
        <f t="shared" si="0"/>
        <v>S</v>
      </c>
      <c r="E25" s="10" t="s">
        <v>18</v>
      </c>
      <c r="F25" s="29" t="str">
        <f t="shared" si="1"/>
        <v>R</v>
      </c>
      <c r="G25" s="9" t="s">
        <v>18</v>
      </c>
      <c r="H25" s="29" t="str">
        <f t="shared" si="2"/>
        <v>R</v>
      </c>
      <c r="I25" s="9" t="s">
        <v>23</v>
      </c>
      <c r="J25" s="29" t="str">
        <f t="shared" si="3"/>
        <v>R</v>
      </c>
      <c r="K25" s="9" t="s">
        <v>22</v>
      </c>
      <c r="L25" s="29" t="str">
        <f t="shared" si="4"/>
        <v>R</v>
      </c>
      <c r="M25" s="9" t="s">
        <v>18</v>
      </c>
      <c r="N25" s="29" t="str">
        <f t="shared" si="5"/>
        <v>R</v>
      </c>
      <c r="O25" s="9" t="s">
        <v>19</v>
      </c>
      <c r="P25" s="29" t="str">
        <f t="shared" si="6"/>
        <v>R</v>
      </c>
      <c r="Q25" s="9">
        <v>1</v>
      </c>
      <c r="R25" s="29" t="str">
        <f t="shared" si="7"/>
        <v>S</v>
      </c>
      <c r="S25" s="9" t="s">
        <v>19</v>
      </c>
      <c r="T25" s="29" t="str">
        <f t="shared" si="8"/>
        <v>R</v>
      </c>
      <c r="U25" s="9">
        <v>4</v>
      </c>
      <c r="V25" s="29" t="str">
        <f t="shared" si="9"/>
        <v>S</v>
      </c>
      <c r="W25" s="9" t="s">
        <v>23</v>
      </c>
      <c r="X25" s="29" t="str">
        <f t="shared" si="10"/>
        <v>R</v>
      </c>
      <c r="Y25" s="9" t="s">
        <v>18</v>
      </c>
      <c r="Z25" s="4" t="s">
        <v>21</v>
      </c>
      <c r="AA25" s="9" t="s">
        <v>19</v>
      </c>
      <c r="AB25" s="29" t="str">
        <f t="shared" si="11"/>
        <v>R</v>
      </c>
      <c r="AC25" s="10" t="s">
        <v>19</v>
      </c>
      <c r="AD25" s="29" t="str">
        <f t="shared" si="12"/>
        <v>R</v>
      </c>
      <c r="AE25" s="30">
        <v>16</v>
      </c>
      <c r="AF25" s="29" t="str">
        <f t="shared" si="13"/>
        <v>R</v>
      </c>
      <c r="AG25" s="9" t="s">
        <v>22</v>
      </c>
      <c r="AH25" s="29" t="str">
        <f t="shared" si="14"/>
        <v>R</v>
      </c>
      <c r="AI25" s="9">
        <v>1</v>
      </c>
      <c r="AJ25" s="29" t="str">
        <f t="shared" si="15"/>
        <v>S</v>
      </c>
      <c r="AK25" s="30" t="s">
        <v>18</v>
      </c>
      <c r="AL25" s="29" t="str">
        <f t="shared" si="16"/>
        <v>R</v>
      </c>
      <c r="AM25" s="30">
        <v>4</v>
      </c>
      <c r="AN25" s="31" t="s">
        <v>21</v>
      </c>
      <c r="AO25" s="34">
        <v>1</v>
      </c>
      <c r="AP25" s="29" t="str">
        <f t="shared" si="17"/>
        <v>S</v>
      </c>
      <c r="AQ25" s="10" t="s">
        <v>19</v>
      </c>
      <c r="AR25" s="29" t="str">
        <f t="shared" si="18"/>
        <v>R</v>
      </c>
    </row>
    <row r="26" spans="1:44" s="12" customFormat="1" ht="21" customHeight="1" x14ac:dyDescent="0.2">
      <c r="A26" s="33" t="s">
        <v>66</v>
      </c>
      <c r="B26" s="6" t="s">
        <v>42</v>
      </c>
      <c r="C26" s="9" t="s">
        <v>23</v>
      </c>
      <c r="D26" s="29" t="str">
        <f t="shared" si="0"/>
        <v>R</v>
      </c>
      <c r="E26" s="10" t="s">
        <v>18</v>
      </c>
      <c r="F26" s="29" t="str">
        <f t="shared" si="1"/>
        <v>R</v>
      </c>
      <c r="G26" s="9" t="s">
        <v>18</v>
      </c>
      <c r="H26" s="29" t="str">
        <f t="shared" si="2"/>
        <v>R</v>
      </c>
      <c r="I26" s="9" t="s">
        <v>23</v>
      </c>
      <c r="J26" s="29" t="str">
        <f t="shared" si="3"/>
        <v>R</v>
      </c>
      <c r="K26" s="9" t="s">
        <v>22</v>
      </c>
      <c r="L26" s="29" t="str">
        <f t="shared" si="4"/>
        <v>R</v>
      </c>
      <c r="M26" s="9" t="s">
        <v>18</v>
      </c>
      <c r="N26" s="29" t="str">
        <f t="shared" si="5"/>
        <v>R</v>
      </c>
      <c r="O26" s="9" t="s">
        <v>19</v>
      </c>
      <c r="P26" s="29" t="str">
        <f t="shared" si="6"/>
        <v>R</v>
      </c>
      <c r="Q26" s="9">
        <v>0.5</v>
      </c>
      <c r="R26" s="29" t="str">
        <f t="shared" si="7"/>
        <v>S</v>
      </c>
      <c r="S26" s="9" t="s">
        <v>19</v>
      </c>
      <c r="T26" s="29" t="str">
        <f t="shared" si="8"/>
        <v>R</v>
      </c>
      <c r="U26" s="9" t="s">
        <v>20</v>
      </c>
      <c r="V26" s="29" t="str">
        <f t="shared" si="9"/>
        <v>R</v>
      </c>
      <c r="W26" s="9">
        <v>64</v>
      </c>
      <c r="X26" s="29" t="str">
        <f t="shared" si="10"/>
        <v>R</v>
      </c>
      <c r="Y26" s="9" t="s">
        <v>18</v>
      </c>
      <c r="Z26" s="4" t="s">
        <v>21</v>
      </c>
      <c r="AA26" s="9" t="s">
        <v>19</v>
      </c>
      <c r="AB26" s="29" t="str">
        <f t="shared" si="11"/>
        <v>R</v>
      </c>
      <c r="AC26" s="10" t="s">
        <v>19</v>
      </c>
      <c r="AD26" s="29" t="str">
        <f t="shared" si="12"/>
        <v>R</v>
      </c>
      <c r="AE26" s="30" t="s">
        <v>28</v>
      </c>
      <c r="AF26" s="29" t="str">
        <f t="shared" si="13"/>
        <v>S</v>
      </c>
      <c r="AG26" s="9" t="s">
        <v>22</v>
      </c>
      <c r="AH26" s="29" t="str">
        <f t="shared" si="14"/>
        <v>R</v>
      </c>
      <c r="AI26" s="9">
        <v>0.5</v>
      </c>
      <c r="AJ26" s="29" t="str">
        <f t="shared" si="15"/>
        <v>S</v>
      </c>
      <c r="AK26" s="30">
        <v>32</v>
      </c>
      <c r="AL26" s="29" t="str">
        <f t="shared" si="16"/>
        <v>R</v>
      </c>
      <c r="AM26" s="30">
        <v>2</v>
      </c>
      <c r="AN26" s="31" t="s">
        <v>21</v>
      </c>
      <c r="AO26" s="34" t="s">
        <v>20</v>
      </c>
      <c r="AP26" s="29" t="str">
        <f t="shared" si="17"/>
        <v>R</v>
      </c>
      <c r="AQ26" s="10" t="s">
        <v>19</v>
      </c>
      <c r="AR26" s="29" t="str">
        <f t="shared" si="18"/>
        <v>R</v>
      </c>
    </row>
    <row r="27" spans="1:44" s="12" customFormat="1" ht="21" customHeight="1" x14ac:dyDescent="0.2">
      <c r="A27" s="35" t="s">
        <v>67</v>
      </c>
      <c r="B27" s="6" t="s">
        <v>42</v>
      </c>
      <c r="C27" s="9">
        <v>32</v>
      </c>
      <c r="D27" s="29" t="str">
        <f t="shared" si="0"/>
        <v>I</v>
      </c>
      <c r="E27" s="10">
        <v>32</v>
      </c>
      <c r="F27" s="29" t="str">
        <f t="shared" si="1"/>
        <v>R</v>
      </c>
      <c r="G27" s="9" t="s">
        <v>18</v>
      </c>
      <c r="H27" s="29" t="str">
        <f t="shared" si="2"/>
        <v>R</v>
      </c>
      <c r="I27" s="9" t="s">
        <v>23</v>
      </c>
      <c r="J27" s="29" t="str">
        <f t="shared" si="3"/>
        <v>R</v>
      </c>
      <c r="K27" s="9">
        <v>128</v>
      </c>
      <c r="L27" s="29" t="str">
        <f t="shared" si="4"/>
        <v>R</v>
      </c>
      <c r="M27" s="9" t="s">
        <v>18</v>
      </c>
      <c r="N27" s="29" t="str">
        <f t="shared" si="5"/>
        <v>R</v>
      </c>
      <c r="O27" s="9" t="s">
        <v>19</v>
      </c>
      <c r="P27" s="29" t="str">
        <f t="shared" si="6"/>
        <v>R</v>
      </c>
      <c r="Q27" s="9">
        <v>1</v>
      </c>
      <c r="R27" s="29" t="str">
        <f t="shared" si="7"/>
        <v>S</v>
      </c>
      <c r="S27" s="9" t="s">
        <v>19</v>
      </c>
      <c r="T27" s="29" t="str">
        <f t="shared" si="8"/>
        <v>R</v>
      </c>
      <c r="U27" s="9" t="s">
        <v>20</v>
      </c>
      <c r="V27" s="29" t="str">
        <f t="shared" si="9"/>
        <v>R</v>
      </c>
      <c r="W27" s="9">
        <v>64</v>
      </c>
      <c r="X27" s="29" t="str">
        <f t="shared" si="10"/>
        <v>R</v>
      </c>
      <c r="Y27" s="9" t="s">
        <v>18</v>
      </c>
      <c r="Z27" s="4" t="s">
        <v>21</v>
      </c>
      <c r="AA27" s="9" t="s">
        <v>19</v>
      </c>
      <c r="AB27" s="29" t="str">
        <f t="shared" si="11"/>
        <v>R</v>
      </c>
      <c r="AC27" s="10" t="s">
        <v>19</v>
      </c>
      <c r="AD27" s="29" t="str">
        <f t="shared" si="12"/>
        <v>R</v>
      </c>
      <c r="AE27" s="30">
        <v>16</v>
      </c>
      <c r="AF27" s="29" t="str">
        <f t="shared" si="13"/>
        <v>R</v>
      </c>
      <c r="AG27" s="9" t="s">
        <v>22</v>
      </c>
      <c r="AH27" s="29" t="str">
        <f t="shared" si="14"/>
        <v>R</v>
      </c>
      <c r="AI27" s="9">
        <v>1</v>
      </c>
      <c r="AJ27" s="29" t="str">
        <f t="shared" si="15"/>
        <v>S</v>
      </c>
      <c r="AK27" s="30" t="s">
        <v>18</v>
      </c>
      <c r="AL27" s="29" t="str">
        <f t="shared" si="16"/>
        <v>R</v>
      </c>
      <c r="AM27" s="30">
        <v>4</v>
      </c>
      <c r="AN27" s="31" t="s">
        <v>21</v>
      </c>
      <c r="AO27" s="34">
        <v>16</v>
      </c>
      <c r="AP27" s="29" t="str">
        <f t="shared" si="17"/>
        <v>R</v>
      </c>
      <c r="AQ27" s="10" t="s">
        <v>19</v>
      </c>
      <c r="AR27" s="29" t="str">
        <f t="shared" si="18"/>
        <v>R</v>
      </c>
    </row>
    <row r="28" spans="1:44" s="12" customFormat="1" ht="21" customHeight="1" x14ac:dyDescent="0.2">
      <c r="A28" s="33" t="s">
        <v>68</v>
      </c>
      <c r="B28" s="6" t="s">
        <v>42</v>
      </c>
      <c r="C28" s="9" t="s">
        <v>23</v>
      </c>
      <c r="D28" s="29" t="str">
        <f t="shared" si="0"/>
        <v>R</v>
      </c>
      <c r="E28" s="10" t="s">
        <v>18</v>
      </c>
      <c r="F28" s="29" t="str">
        <f t="shared" si="1"/>
        <v>R</v>
      </c>
      <c r="G28" s="9" t="s">
        <v>18</v>
      </c>
      <c r="H28" s="29" t="str">
        <f t="shared" si="2"/>
        <v>R</v>
      </c>
      <c r="I28" s="9" t="s">
        <v>23</v>
      </c>
      <c r="J28" s="29" t="str">
        <f t="shared" si="3"/>
        <v>R</v>
      </c>
      <c r="K28" s="9">
        <v>128</v>
      </c>
      <c r="L28" s="29" t="str">
        <f t="shared" si="4"/>
        <v>R</v>
      </c>
      <c r="M28" s="9" t="s">
        <v>18</v>
      </c>
      <c r="N28" s="29" t="str">
        <f t="shared" si="5"/>
        <v>R</v>
      </c>
      <c r="O28" s="9" t="s">
        <v>19</v>
      </c>
      <c r="P28" s="29" t="str">
        <f t="shared" si="6"/>
        <v>R</v>
      </c>
      <c r="Q28" s="9">
        <v>0.5</v>
      </c>
      <c r="R28" s="29" t="str">
        <f t="shared" si="7"/>
        <v>S</v>
      </c>
      <c r="S28" s="9" t="s">
        <v>19</v>
      </c>
      <c r="T28" s="29" t="str">
        <f t="shared" si="8"/>
        <v>R</v>
      </c>
      <c r="U28" s="9" t="s">
        <v>20</v>
      </c>
      <c r="V28" s="29" t="str">
        <f t="shared" si="9"/>
        <v>R</v>
      </c>
      <c r="W28" s="9">
        <v>64</v>
      </c>
      <c r="X28" s="29" t="str">
        <f t="shared" si="10"/>
        <v>R</v>
      </c>
      <c r="Y28" s="9">
        <v>32</v>
      </c>
      <c r="Z28" s="4" t="s">
        <v>21</v>
      </c>
      <c r="AA28" s="9" t="s">
        <v>19</v>
      </c>
      <c r="AB28" s="29" t="str">
        <f t="shared" si="11"/>
        <v>R</v>
      </c>
      <c r="AC28" s="10" t="s">
        <v>19</v>
      </c>
      <c r="AD28" s="29" t="str">
        <f t="shared" si="12"/>
        <v>R</v>
      </c>
      <c r="AE28" s="30">
        <v>8</v>
      </c>
      <c r="AF28" s="29" t="str">
        <f t="shared" si="13"/>
        <v>I</v>
      </c>
      <c r="AG28" s="9" t="s">
        <v>22</v>
      </c>
      <c r="AH28" s="29" t="str">
        <f t="shared" si="14"/>
        <v>R</v>
      </c>
      <c r="AI28" s="9">
        <v>0.5</v>
      </c>
      <c r="AJ28" s="29" t="str">
        <f t="shared" si="15"/>
        <v>S</v>
      </c>
      <c r="AK28" s="30" t="s">
        <v>18</v>
      </c>
      <c r="AL28" s="29" t="str">
        <f t="shared" si="16"/>
        <v>R</v>
      </c>
      <c r="AM28" s="30" t="s">
        <v>27</v>
      </c>
      <c r="AN28" s="31" t="s">
        <v>21</v>
      </c>
      <c r="AO28" s="34" t="s">
        <v>20</v>
      </c>
      <c r="AP28" s="29" t="str">
        <f t="shared" si="17"/>
        <v>R</v>
      </c>
      <c r="AQ28" s="10" t="s">
        <v>19</v>
      </c>
      <c r="AR28" s="29" t="str">
        <f t="shared" si="18"/>
        <v>R</v>
      </c>
    </row>
    <row r="29" spans="1:44" s="12" customFormat="1" ht="21" customHeight="1" x14ac:dyDescent="0.2">
      <c r="A29" s="35" t="s">
        <v>69</v>
      </c>
      <c r="B29" s="6" t="s">
        <v>42</v>
      </c>
      <c r="C29" s="9" t="s">
        <v>23</v>
      </c>
      <c r="D29" s="29" t="str">
        <f t="shared" si="0"/>
        <v>R</v>
      </c>
      <c r="E29" s="10" t="s">
        <v>18</v>
      </c>
      <c r="F29" s="29" t="str">
        <f t="shared" si="1"/>
        <v>R</v>
      </c>
      <c r="G29" s="9" t="s">
        <v>18</v>
      </c>
      <c r="H29" s="29" t="str">
        <f t="shared" si="2"/>
        <v>R</v>
      </c>
      <c r="I29" s="9" t="s">
        <v>23</v>
      </c>
      <c r="J29" s="29" t="str">
        <f t="shared" si="3"/>
        <v>R</v>
      </c>
      <c r="K29" s="9" t="s">
        <v>22</v>
      </c>
      <c r="L29" s="29" t="str">
        <f t="shared" si="4"/>
        <v>R</v>
      </c>
      <c r="M29" s="9" t="s">
        <v>18</v>
      </c>
      <c r="N29" s="29" t="str">
        <f t="shared" si="5"/>
        <v>R</v>
      </c>
      <c r="O29" s="9" t="s">
        <v>19</v>
      </c>
      <c r="P29" s="29" t="str">
        <f t="shared" si="6"/>
        <v>R</v>
      </c>
      <c r="Q29" s="9" t="s">
        <v>31</v>
      </c>
      <c r="R29" s="29" t="s">
        <v>70</v>
      </c>
      <c r="S29" s="9" t="s">
        <v>19</v>
      </c>
      <c r="T29" s="29" t="str">
        <f t="shared" si="8"/>
        <v>R</v>
      </c>
      <c r="U29" s="9" t="s">
        <v>20</v>
      </c>
      <c r="V29" s="29" t="str">
        <f t="shared" si="9"/>
        <v>R</v>
      </c>
      <c r="W29" s="9">
        <v>64</v>
      </c>
      <c r="X29" s="29" t="str">
        <f t="shared" si="10"/>
        <v>R</v>
      </c>
      <c r="Y29" s="9" t="s">
        <v>25</v>
      </c>
      <c r="Z29" s="4" t="s">
        <v>21</v>
      </c>
      <c r="AA29" s="9" t="s">
        <v>19</v>
      </c>
      <c r="AB29" s="29" t="str">
        <f t="shared" si="11"/>
        <v>R</v>
      </c>
      <c r="AC29" s="10" t="s">
        <v>19</v>
      </c>
      <c r="AD29" s="29" t="str">
        <f t="shared" si="12"/>
        <v>R</v>
      </c>
      <c r="AE29" s="30" t="s">
        <v>28</v>
      </c>
      <c r="AF29" s="29" t="str">
        <f t="shared" si="13"/>
        <v>S</v>
      </c>
      <c r="AG29" s="9" t="s">
        <v>22</v>
      </c>
      <c r="AH29" s="29" t="str">
        <f t="shared" si="14"/>
        <v>R</v>
      </c>
      <c r="AI29" s="9">
        <v>2</v>
      </c>
      <c r="AJ29" s="29" t="str">
        <f t="shared" si="15"/>
        <v>S</v>
      </c>
      <c r="AK29" s="30" t="s">
        <v>18</v>
      </c>
      <c r="AL29" s="29" t="str">
        <f t="shared" si="16"/>
        <v>R</v>
      </c>
      <c r="AM29" s="30">
        <v>2</v>
      </c>
      <c r="AN29" s="31" t="s">
        <v>21</v>
      </c>
      <c r="AO29" s="34" t="s">
        <v>20</v>
      </c>
      <c r="AP29" s="29" t="str">
        <f t="shared" si="17"/>
        <v>R</v>
      </c>
      <c r="AQ29" s="10" t="s">
        <v>19</v>
      </c>
      <c r="AR29" s="29" t="str">
        <f t="shared" si="18"/>
        <v>R</v>
      </c>
    </row>
    <row r="30" spans="1:44" s="12" customFormat="1" ht="21" customHeight="1" x14ac:dyDescent="0.2">
      <c r="A30" s="33" t="s">
        <v>71</v>
      </c>
      <c r="B30" s="6" t="s">
        <v>42</v>
      </c>
      <c r="C30" s="9" t="s">
        <v>23</v>
      </c>
      <c r="D30" s="29" t="str">
        <f t="shared" si="0"/>
        <v>R</v>
      </c>
      <c r="E30" s="10">
        <v>8</v>
      </c>
      <c r="F30" s="29" t="str">
        <f t="shared" si="1"/>
        <v>S</v>
      </c>
      <c r="G30" s="9">
        <v>16</v>
      </c>
      <c r="H30" s="29" t="str">
        <f t="shared" si="2"/>
        <v>I</v>
      </c>
      <c r="I30" s="9" t="s">
        <v>23</v>
      </c>
      <c r="J30" s="29" t="str">
        <f t="shared" si="3"/>
        <v>R</v>
      </c>
      <c r="K30" s="9" t="s">
        <v>32</v>
      </c>
      <c r="L30" s="29" t="str">
        <f t="shared" si="4"/>
        <v>R</v>
      </c>
      <c r="M30" s="9" t="s">
        <v>18</v>
      </c>
      <c r="N30" s="29" t="str">
        <f t="shared" si="5"/>
        <v>R</v>
      </c>
      <c r="O30" s="9" t="s">
        <v>19</v>
      </c>
      <c r="P30" s="29" t="str">
        <f t="shared" si="6"/>
        <v>R</v>
      </c>
      <c r="Q30" s="9">
        <v>1</v>
      </c>
      <c r="R30" s="29" t="str">
        <f t="shared" si="7"/>
        <v>S</v>
      </c>
      <c r="S30" s="9" t="s">
        <v>31</v>
      </c>
      <c r="T30" s="29" t="s">
        <v>70</v>
      </c>
      <c r="U30" s="9" t="s">
        <v>20</v>
      </c>
      <c r="V30" s="29" t="str">
        <f t="shared" si="9"/>
        <v>R</v>
      </c>
      <c r="W30" s="9" t="s">
        <v>31</v>
      </c>
      <c r="X30" s="29" t="s">
        <v>70</v>
      </c>
      <c r="Y30" s="9" t="s">
        <v>31</v>
      </c>
      <c r="Z30" s="4" t="s">
        <v>21</v>
      </c>
      <c r="AA30" s="9" t="s">
        <v>19</v>
      </c>
      <c r="AB30" s="29" t="str">
        <f t="shared" si="11"/>
        <v>R</v>
      </c>
      <c r="AC30" s="10">
        <v>2</v>
      </c>
      <c r="AD30" s="29" t="str">
        <f t="shared" si="12"/>
        <v>S</v>
      </c>
      <c r="AE30" s="30">
        <v>8</v>
      </c>
      <c r="AF30" s="29" t="str">
        <f t="shared" si="13"/>
        <v>I</v>
      </c>
      <c r="AG30" s="9">
        <v>128</v>
      </c>
      <c r="AH30" s="29" t="str">
        <f t="shared" si="14"/>
        <v>R</v>
      </c>
      <c r="AI30" s="9" t="s">
        <v>31</v>
      </c>
      <c r="AJ30" s="29" t="s">
        <v>70</v>
      </c>
      <c r="AK30" s="30" t="s">
        <v>18</v>
      </c>
      <c r="AL30" s="29" t="str">
        <f t="shared" si="16"/>
        <v>R</v>
      </c>
      <c r="AM30" s="30" t="s">
        <v>72</v>
      </c>
      <c r="AN30" s="31" t="s">
        <v>21</v>
      </c>
      <c r="AO30" s="34" t="s">
        <v>20</v>
      </c>
      <c r="AP30" s="29" t="str">
        <f t="shared" si="17"/>
        <v>R</v>
      </c>
      <c r="AQ30" s="10" t="s">
        <v>19</v>
      </c>
      <c r="AR30" s="29" t="str">
        <f t="shared" si="18"/>
        <v>R</v>
      </c>
    </row>
    <row r="31" spans="1:44" s="12" customFormat="1" ht="21" customHeight="1" x14ac:dyDescent="0.2">
      <c r="A31" s="35" t="s">
        <v>73</v>
      </c>
      <c r="B31" s="6" t="s">
        <v>42</v>
      </c>
      <c r="C31" s="9" t="s">
        <v>32</v>
      </c>
      <c r="D31" s="29" t="str">
        <f t="shared" si="0"/>
        <v>R</v>
      </c>
      <c r="E31" s="10" t="s">
        <v>18</v>
      </c>
      <c r="F31" s="29" t="str">
        <f t="shared" si="1"/>
        <v>R</v>
      </c>
      <c r="G31" s="9" t="s">
        <v>18</v>
      </c>
      <c r="H31" s="29" t="str">
        <f t="shared" si="2"/>
        <v>R</v>
      </c>
      <c r="I31" s="9" t="s">
        <v>23</v>
      </c>
      <c r="J31" s="29" t="str">
        <f t="shared" si="3"/>
        <v>R</v>
      </c>
      <c r="K31" s="9" t="s">
        <v>24</v>
      </c>
      <c r="L31" s="29" t="str">
        <f t="shared" si="4"/>
        <v>R</v>
      </c>
      <c r="M31" s="9" t="s">
        <v>18</v>
      </c>
      <c r="N31" s="29" t="str">
        <f t="shared" si="5"/>
        <v>R</v>
      </c>
      <c r="O31" s="9" t="s">
        <v>19</v>
      </c>
      <c r="P31" s="29" t="str">
        <f t="shared" si="6"/>
        <v>R</v>
      </c>
      <c r="Q31" s="9">
        <v>0.5</v>
      </c>
      <c r="R31" s="29" t="str">
        <f t="shared" si="7"/>
        <v>S</v>
      </c>
      <c r="S31" s="9" t="s">
        <v>19</v>
      </c>
      <c r="T31" s="29" t="str">
        <f t="shared" si="8"/>
        <v>R</v>
      </c>
      <c r="U31" s="9" t="s">
        <v>29</v>
      </c>
      <c r="V31" s="29" t="str">
        <f t="shared" si="9"/>
        <v>R</v>
      </c>
      <c r="W31" s="9" t="s">
        <v>23</v>
      </c>
      <c r="X31" s="29" t="str">
        <f t="shared" si="10"/>
        <v>R</v>
      </c>
      <c r="Y31" s="9" t="s">
        <v>18</v>
      </c>
      <c r="Z31" s="4" t="s">
        <v>21</v>
      </c>
      <c r="AA31" s="9" t="s">
        <v>19</v>
      </c>
      <c r="AB31" s="29" t="str">
        <f t="shared" si="11"/>
        <v>R</v>
      </c>
      <c r="AC31" s="10" t="s">
        <v>19</v>
      </c>
      <c r="AD31" s="29" t="str">
        <f t="shared" si="12"/>
        <v>R</v>
      </c>
      <c r="AE31" s="30">
        <v>16</v>
      </c>
      <c r="AF31" s="29" t="str">
        <f t="shared" si="13"/>
        <v>R</v>
      </c>
      <c r="AG31" s="9" t="s">
        <v>22</v>
      </c>
      <c r="AH31" s="29" t="str">
        <f t="shared" si="14"/>
        <v>R</v>
      </c>
      <c r="AI31" s="9" t="s">
        <v>72</v>
      </c>
      <c r="AJ31" s="29" t="s">
        <v>70</v>
      </c>
      <c r="AK31" s="30" t="s">
        <v>18</v>
      </c>
      <c r="AL31" s="29" t="str">
        <f t="shared" si="16"/>
        <v>R</v>
      </c>
      <c r="AM31" s="30">
        <v>4</v>
      </c>
      <c r="AN31" s="31" t="s">
        <v>21</v>
      </c>
      <c r="AO31" s="34" t="s">
        <v>20</v>
      </c>
      <c r="AP31" s="29" t="str">
        <f t="shared" si="17"/>
        <v>R</v>
      </c>
      <c r="AQ31" s="10" t="s">
        <v>19</v>
      </c>
      <c r="AR31" s="29" t="str">
        <f t="shared" si="18"/>
        <v>R</v>
      </c>
    </row>
    <row r="32" spans="1:44" s="12" customFormat="1" ht="21" customHeight="1" x14ac:dyDescent="0.2">
      <c r="A32" s="33" t="s">
        <v>74</v>
      </c>
      <c r="B32" s="6" t="s">
        <v>42</v>
      </c>
      <c r="C32" s="9" t="s">
        <v>23</v>
      </c>
      <c r="D32" s="29" t="str">
        <f t="shared" si="0"/>
        <v>R</v>
      </c>
      <c r="E32" s="10" t="s">
        <v>18</v>
      </c>
      <c r="F32" s="29" t="str">
        <f t="shared" si="1"/>
        <v>R</v>
      </c>
      <c r="G32" s="9" t="s">
        <v>18</v>
      </c>
      <c r="H32" s="29" t="str">
        <f t="shared" si="2"/>
        <v>R</v>
      </c>
      <c r="I32" s="9" t="s">
        <v>23</v>
      </c>
      <c r="J32" s="29" t="str">
        <f t="shared" si="3"/>
        <v>R</v>
      </c>
      <c r="K32" s="9" t="s">
        <v>22</v>
      </c>
      <c r="L32" s="29" t="str">
        <f t="shared" si="4"/>
        <v>R</v>
      </c>
      <c r="M32" s="9" t="s">
        <v>18</v>
      </c>
      <c r="N32" s="29" t="str">
        <f t="shared" si="5"/>
        <v>R</v>
      </c>
      <c r="O32" s="9" t="s">
        <v>19</v>
      </c>
      <c r="P32" s="29" t="str">
        <f t="shared" si="6"/>
        <v>R</v>
      </c>
      <c r="Q32" s="9">
        <v>2</v>
      </c>
      <c r="R32" s="29" t="str">
        <f t="shared" si="7"/>
        <v>S</v>
      </c>
      <c r="S32" s="9" t="s">
        <v>19</v>
      </c>
      <c r="T32" s="29" t="str">
        <f t="shared" si="8"/>
        <v>R</v>
      </c>
      <c r="U32" s="9" t="s">
        <v>20</v>
      </c>
      <c r="V32" s="29" t="str">
        <f t="shared" si="9"/>
        <v>R</v>
      </c>
      <c r="W32" s="9" t="s">
        <v>23</v>
      </c>
      <c r="X32" s="29" t="str">
        <f t="shared" si="10"/>
        <v>R</v>
      </c>
      <c r="Y32" s="9" t="s">
        <v>18</v>
      </c>
      <c r="Z32" s="4" t="s">
        <v>21</v>
      </c>
      <c r="AA32" s="9" t="s">
        <v>19</v>
      </c>
      <c r="AB32" s="29" t="str">
        <f t="shared" si="11"/>
        <v>R</v>
      </c>
      <c r="AC32" s="10" t="s">
        <v>19</v>
      </c>
      <c r="AD32" s="29" t="str">
        <f t="shared" si="12"/>
        <v>R</v>
      </c>
      <c r="AE32" s="30">
        <v>8</v>
      </c>
      <c r="AF32" s="29" t="str">
        <f t="shared" si="13"/>
        <v>I</v>
      </c>
      <c r="AG32" s="9" t="s">
        <v>22</v>
      </c>
      <c r="AH32" s="29" t="str">
        <f t="shared" si="14"/>
        <v>R</v>
      </c>
      <c r="AI32" s="9">
        <v>1</v>
      </c>
      <c r="AJ32" s="29" t="str">
        <f t="shared" si="15"/>
        <v>S</v>
      </c>
      <c r="AK32" s="30" t="s">
        <v>18</v>
      </c>
      <c r="AL32" s="29" t="str">
        <f t="shared" si="16"/>
        <v>R</v>
      </c>
      <c r="AM32" s="30">
        <v>4</v>
      </c>
      <c r="AN32" s="31" t="s">
        <v>21</v>
      </c>
      <c r="AO32" s="34" t="s">
        <v>20</v>
      </c>
      <c r="AP32" s="29" t="str">
        <f t="shared" si="17"/>
        <v>R</v>
      </c>
      <c r="AQ32" s="10" t="s">
        <v>19</v>
      </c>
      <c r="AR32" s="29" t="str">
        <f t="shared" si="18"/>
        <v>R</v>
      </c>
    </row>
    <row r="33" spans="1:44" s="12" customFormat="1" ht="21" customHeight="1" x14ac:dyDescent="0.2">
      <c r="A33" s="35" t="s">
        <v>75</v>
      </c>
      <c r="B33" s="6" t="s">
        <v>42</v>
      </c>
      <c r="C33" s="9" t="s">
        <v>23</v>
      </c>
      <c r="D33" s="29" t="str">
        <f t="shared" si="0"/>
        <v>R</v>
      </c>
      <c r="E33" s="10">
        <v>32</v>
      </c>
      <c r="F33" s="29" t="str">
        <f t="shared" si="1"/>
        <v>R</v>
      </c>
      <c r="G33" s="9" t="s">
        <v>25</v>
      </c>
      <c r="H33" s="29" t="str">
        <f t="shared" si="2"/>
        <v>R</v>
      </c>
      <c r="I33" s="9" t="s">
        <v>23</v>
      </c>
      <c r="J33" s="29" t="str">
        <f t="shared" si="3"/>
        <v>R</v>
      </c>
      <c r="K33" s="9" t="s">
        <v>24</v>
      </c>
      <c r="L33" s="29" t="str">
        <f t="shared" si="4"/>
        <v>R</v>
      </c>
      <c r="M33" s="9" t="s">
        <v>18</v>
      </c>
      <c r="N33" s="29" t="str">
        <f t="shared" si="5"/>
        <v>R</v>
      </c>
      <c r="O33" s="9" t="s">
        <v>19</v>
      </c>
      <c r="P33" s="29" t="str">
        <f t="shared" si="6"/>
        <v>R</v>
      </c>
      <c r="Q33" s="9" t="s">
        <v>19</v>
      </c>
      <c r="R33" s="29" t="str">
        <f t="shared" si="7"/>
        <v>R</v>
      </c>
      <c r="S33" s="9" t="s">
        <v>19</v>
      </c>
      <c r="T33" s="29" t="str">
        <f t="shared" si="8"/>
        <v>R</v>
      </c>
      <c r="U33" s="9" t="s">
        <v>20</v>
      </c>
      <c r="V33" s="29" t="str">
        <f t="shared" si="9"/>
        <v>R</v>
      </c>
      <c r="W33" s="9" t="s">
        <v>32</v>
      </c>
      <c r="X33" s="29" t="str">
        <f t="shared" si="10"/>
        <v>R</v>
      </c>
      <c r="Y33" s="9" t="s">
        <v>18</v>
      </c>
      <c r="Z33" s="4" t="s">
        <v>21</v>
      </c>
      <c r="AA33" s="9" t="s">
        <v>19</v>
      </c>
      <c r="AB33" s="29" t="str">
        <f t="shared" si="11"/>
        <v>R</v>
      </c>
      <c r="AC33" s="10" t="s">
        <v>19</v>
      </c>
      <c r="AD33" s="29" t="str">
        <f t="shared" si="12"/>
        <v>R</v>
      </c>
      <c r="AE33" s="30">
        <v>8</v>
      </c>
      <c r="AF33" s="29" t="str">
        <f t="shared" si="13"/>
        <v>I</v>
      </c>
      <c r="AG33" s="9" t="s">
        <v>22</v>
      </c>
      <c r="AH33" s="29" t="str">
        <f t="shared" si="14"/>
        <v>R</v>
      </c>
      <c r="AI33" s="9" t="s">
        <v>19</v>
      </c>
      <c r="AJ33" s="29" t="str">
        <f t="shared" si="15"/>
        <v>R</v>
      </c>
      <c r="AK33" s="30" t="s">
        <v>18</v>
      </c>
      <c r="AL33" s="29" t="str">
        <f t="shared" si="16"/>
        <v>R</v>
      </c>
      <c r="AM33" s="30" t="s">
        <v>31</v>
      </c>
      <c r="AN33" s="31" t="s">
        <v>21</v>
      </c>
      <c r="AO33" s="34" t="s">
        <v>20</v>
      </c>
      <c r="AP33" s="29" t="str">
        <f t="shared" si="17"/>
        <v>R</v>
      </c>
      <c r="AQ33" s="10" t="s">
        <v>19</v>
      </c>
      <c r="AR33" s="29" t="str">
        <f t="shared" si="18"/>
        <v>R</v>
      </c>
    </row>
    <row r="34" spans="1:44" s="12" customFormat="1" ht="21" customHeight="1" x14ac:dyDescent="0.2">
      <c r="A34" s="33" t="s">
        <v>76</v>
      </c>
      <c r="B34" s="6" t="s">
        <v>42</v>
      </c>
      <c r="C34" s="9" t="s">
        <v>25</v>
      </c>
      <c r="D34" s="29" t="s">
        <v>86</v>
      </c>
      <c r="E34" s="10">
        <v>32</v>
      </c>
      <c r="F34" s="29" t="str">
        <f t="shared" si="1"/>
        <v>R</v>
      </c>
      <c r="G34" s="9" t="s">
        <v>18</v>
      </c>
      <c r="H34" s="29" t="str">
        <f t="shared" si="2"/>
        <v>R</v>
      </c>
      <c r="I34" s="9" t="s">
        <v>23</v>
      </c>
      <c r="J34" s="29" t="str">
        <f t="shared" si="3"/>
        <v>R</v>
      </c>
      <c r="K34" s="9">
        <v>64</v>
      </c>
      <c r="L34" s="29" t="str">
        <f t="shared" si="4"/>
        <v>R</v>
      </c>
      <c r="M34" s="9" t="s">
        <v>18</v>
      </c>
      <c r="N34" s="29" t="str">
        <f t="shared" si="5"/>
        <v>R</v>
      </c>
      <c r="O34" s="9" t="s">
        <v>19</v>
      </c>
      <c r="P34" s="29" t="str">
        <f t="shared" si="6"/>
        <v>R</v>
      </c>
      <c r="Q34" s="9">
        <v>4</v>
      </c>
      <c r="R34" s="29" t="str">
        <f t="shared" si="7"/>
        <v>R</v>
      </c>
      <c r="S34" s="9" t="s">
        <v>19</v>
      </c>
      <c r="T34" s="29" t="str">
        <f t="shared" si="8"/>
        <v>R</v>
      </c>
      <c r="U34" s="9" t="s">
        <v>20</v>
      </c>
      <c r="V34" s="29" t="str">
        <f t="shared" si="9"/>
        <v>R</v>
      </c>
      <c r="W34" s="9">
        <v>32</v>
      </c>
      <c r="X34" s="29" t="str">
        <f t="shared" si="10"/>
        <v>R</v>
      </c>
      <c r="Y34" s="9">
        <v>32</v>
      </c>
      <c r="Z34" s="4" t="s">
        <v>21</v>
      </c>
      <c r="AA34" s="9" t="s">
        <v>19</v>
      </c>
      <c r="AB34" s="29" t="str">
        <f t="shared" si="11"/>
        <v>R</v>
      </c>
      <c r="AC34" s="10" t="s">
        <v>19</v>
      </c>
      <c r="AD34" s="29" t="str">
        <f t="shared" si="12"/>
        <v>R</v>
      </c>
      <c r="AE34" s="30">
        <v>16</v>
      </c>
      <c r="AF34" s="29" t="str">
        <f t="shared" si="13"/>
        <v>R</v>
      </c>
      <c r="AG34" s="9" t="s">
        <v>22</v>
      </c>
      <c r="AH34" s="29" t="str">
        <f t="shared" si="14"/>
        <v>R</v>
      </c>
      <c r="AI34" s="9">
        <v>4</v>
      </c>
      <c r="AJ34" s="29" t="str">
        <f t="shared" si="15"/>
        <v>R</v>
      </c>
      <c r="AK34" s="30" t="s">
        <v>18</v>
      </c>
      <c r="AL34" s="29" t="str">
        <f t="shared" si="16"/>
        <v>R</v>
      </c>
      <c r="AM34" s="30" t="s">
        <v>31</v>
      </c>
      <c r="AN34" s="31" t="s">
        <v>21</v>
      </c>
      <c r="AO34" s="34" t="s">
        <v>20</v>
      </c>
      <c r="AP34" s="29" t="str">
        <f t="shared" si="17"/>
        <v>R</v>
      </c>
      <c r="AQ34" s="10" t="s">
        <v>19</v>
      </c>
      <c r="AR34" s="29" t="str">
        <f t="shared" si="18"/>
        <v>R</v>
      </c>
    </row>
    <row r="35" spans="1:44" s="12" customFormat="1" ht="21" customHeight="1" x14ac:dyDescent="0.2">
      <c r="A35" s="35" t="s">
        <v>77</v>
      </c>
      <c r="B35" s="6" t="s">
        <v>42</v>
      </c>
      <c r="C35" s="9">
        <v>32</v>
      </c>
      <c r="D35" s="29" t="str">
        <f t="shared" si="0"/>
        <v>I</v>
      </c>
      <c r="E35" s="10">
        <v>16</v>
      </c>
      <c r="F35" s="29" t="str">
        <f t="shared" si="1"/>
        <v>I</v>
      </c>
      <c r="G35" s="9" t="s">
        <v>25</v>
      </c>
      <c r="H35" s="29" t="str">
        <f t="shared" si="2"/>
        <v>R</v>
      </c>
      <c r="I35" s="9" t="s">
        <v>23</v>
      </c>
      <c r="J35" s="29" t="str">
        <f t="shared" si="3"/>
        <v>R</v>
      </c>
      <c r="K35" s="9">
        <v>128</v>
      </c>
      <c r="L35" s="29" t="str">
        <f t="shared" si="4"/>
        <v>R</v>
      </c>
      <c r="M35" s="9" t="s">
        <v>18</v>
      </c>
      <c r="N35" s="29" t="str">
        <f t="shared" si="5"/>
        <v>R</v>
      </c>
      <c r="O35" s="9" t="s">
        <v>19</v>
      </c>
      <c r="P35" s="29" t="str">
        <f t="shared" si="6"/>
        <v>R</v>
      </c>
      <c r="Q35" s="9" t="s">
        <v>72</v>
      </c>
      <c r="R35" s="29" t="s">
        <v>70</v>
      </c>
      <c r="S35" s="9" t="s">
        <v>19</v>
      </c>
      <c r="T35" s="29" t="str">
        <f t="shared" si="8"/>
        <v>R</v>
      </c>
      <c r="U35" s="9" t="s">
        <v>20</v>
      </c>
      <c r="V35" s="29" t="str">
        <f t="shared" si="9"/>
        <v>R</v>
      </c>
      <c r="W35" s="9">
        <v>64</v>
      </c>
      <c r="X35" s="29" t="str">
        <f t="shared" si="10"/>
        <v>R</v>
      </c>
      <c r="Y35" s="9" t="s">
        <v>18</v>
      </c>
      <c r="Z35" s="4" t="s">
        <v>21</v>
      </c>
      <c r="AA35" s="9">
        <v>8</v>
      </c>
      <c r="AB35" s="29" t="str">
        <f t="shared" si="11"/>
        <v>R</v>
      </c>
      <c r="AC35" s="10" t="s">
        <v>19</v>
      </c>
      <c r="AD35" s="29" t="str">
        <f t="shared" si="12"/>
        <v>R</v>
      </c>
      <c r="AE35" s="30" t="s">
        <v>28</v>
      </c>
      <c r="AF35" s="29" t="str">
        <f t="shared" si="13"/>
        <v>S</v>
      </c>
      <c r="AG35" s="9" t="s">
        <v>22</v>
      </c>
      <c r="AH35" s="29" t="str">
        <f t="shared" si="14"/>
        <v>R</v>
      </c>
      <c r="AI35" s="9">
        <v>1</v>
      </c>
      <c r="AJ35" s="29" t="str">
        <f t="shared" si="15"/>
        <v>S</v>
      </c>
      <c r="AK35" s="30">
        <v>4</v>
      </c>
      <c r="AL35" s="29" t="str">
        <f t="shared" si="16"/>
        <v>S</v>
      </c>
      <c r="AM35" s="30">
        <v>2</v>
      </c>
      <c r="AN35" s="31" t="s">
        <v>21</v>
      </c>
      <c r="AO35" s="34">
        <v>16</v>
      </c>
      <c r="AP35" s="29" t="str">
        <f t="shared" si="17"/>
        <v>R</v>
      </c>
      <c r="AQ35" s="10" t="s">
        <v>19</v>
      </c>
      <c r="AR35" s="29" t="str">
        <f t="shared" si="18"/>
        <v>R</v>
      </c>
    </row>
    <row r="36" spans="1:44" s="12" customFormat="1" ht="21" customHeight="1" x14ac:dyDescent="0.2">
      <c r="A36" s="33" t="s">
        <v>78</v>
      </c>
      <c r="B36" s="6" t="s">
        <v>42</v>
      </c>
      <c r="C36" s="9" t="s">
        <v>32</v>
      </c>
      <c r="D36" s="29" t="str">
        <f t="shared" si="0"/>
        <v>R</v>
      </c>
      <c r="E36" s="10" t="s">
        <v>18</v>
      </c>
      <c r="F36" s="29" t="str">
        <f t="shared" si="1"/>
        <v>R</v>
      </c>
      <c r="G36" s="9" t="s">
        <v>18</v>
      </c>
      <c r="H36" s="29" t="str">
        <f t="shared" si="2"/>
        <v>R</v>
      </c>
      <c r="I36" s="9" t="s">
        <v>23</v>
      </c>
      <c r="J36" s="29" t="str">
        <f t="shared" si="3"/>
        <v>R</v>
      </c>
      <c r="K36" s="9" t="s">
        <v>22</v>
      </c>
      <c r="L36" s="29" t="str">
        <f t="shared" si="4"/>
        <v>R</v>
      </c>
      <c r="M36" s="9" t="s">
        <v>18</v>
      </c>
      <c r="N36" s="29" t="str">
        <f t="shared" si="5"/>
        <v>R</v>
      </c>
      <c r="O36" s="9" t="s">
        <v>19</v>
      </c>
      <c r="P36" s="29" t="str">
        <f t="shared" si="6"/>
        <v>R</v>
      </c>
      <c r="Q36" s="9">
        <v>1</v>
      </c>
      <c r="R36" s="29" t="str">
        <f t="shared" si="7"/>
        <v>S</v>
      </c>
      <c r="S36" s="9" t="s">
        <v>19</v>
      </c>
      <c r="T36" s="29" t="str">
        <f t="shared" si="8"/>
        <v>R</v>
      </c>
      <c r="U36" s="9" t="s">
        <v>20</v>
      </c>
      <c r="V36" s="29" t="str">
        <f t="shared" si="9"/>
        <v>R</v>
      </c>
      <c r="W36" s="9" t="s">
        <v>23</v>
      </c>
      <c r="X36" s="29" t="str">
        <f t="shared" si="10"/>
        <v>R</v>
      </c>
      <c r="Y36" s="9" t="s">
        <v>18</v>
      </c>
      <c r="Z36" s="4" t="s">
        <v>21</v>
      </c>
      <c r="AA36" s="9" t="s">
        <v>19</v>
      </c>
      <c r="AB36" s="29" t="str">
        <f t="shared" si="11"/>
        <v>R</v>
      </c>
      <c r="AC36" s="10" t="s">
        <v>19</v>
      </c>
      <c r="AD36" s="29" t="str">
        <f t="shared" si="12"/>
        <v>R</v>
      </c>
      <c r="AE36" s="30" t="s">
        <v>28</v>
      </c>
      <c r="AF36" s="29" t="str">
        <f t="shared" si="13"/>
        <v>S</v>
      </c>
      <c r="AG36" s="9" t="s">
        <v>22</v>
      </c>
      <c r="AH36" s="29" t="str">
        <f t="shared" si="14"/>
        <v>R</v>
      </c>
      <c r="AI36" s="9">
        <v>1</v>
      </c>
      <c r="AJ36" s="29" t="str">
        <f t="shared" si="15"/>
        <v>S</v>
      </c>
      <c r="AK36" s="30" t="s">
        <v>18</v>
      </c>
      <c r="AL36" s="29" t="str">
        <f t="shared" si="16"/>
        <v>R</v>
      </c>
      <c r="AM36" s="30" t="s">
        <v>33</v>
      </c>
      <c r="AN36" s="31" t="s">
        <v>21</v>
      </c>
      <c r="AO36" s="34" t="s">
        <v>20</v>
      </c>
      <c r="AP36" s="29" t="str">
        <f t="shared" si="17"/>
        <v>R</v>
      </c>
      <c r="AQ36" s="10" t="s">
        <v>19</v>
      </c>
      <c r="AR36" s="29" t="str">
        <f t="shared" si="18"/>
        <v>R</v>
      </c>
    </row>
    <row r="37" spans="1:44" s="12" customFormat="1" ht="21" customHeight="1" x14ac:dyDescent="0.2">
      <c r="A37" s="35" t="s">
        <v>79</v>
      </c>
      <c r="B37" s="6" t="s">
        <v>42</v>
      </c>
      <c r="C37" s="9" t="s">
        <v>23</v>
      </c>
      <c r="D37" s="29" t="str">
        <f t="shared" si="0"/>
        <v>R</v>
      </c>
      <c r="E37" s="10">
        <v>16</v>
      </c>
      <c r="F37" s="29" t="str">
        <f t="shared" si="1"/>
        <v>I</v>
      </c>
      <c r="G37" s="9">
        <v>32</v>
      </c>
      <c r="H37" s="29" t="str">
        <f t="shared" si="2"/>
        <v>R</v>
      </c>
      <c r="I37" s="9" t="s">
        <v>23</v>
      </c>
      <c r="J37" s="29" t="str">
        <f t="shared" si="3"/>
        <v>R</v>
      </c>
      <c r="K37" s="9" t="s">
        <v>32</v>
      </c>
      <c r="L37" s="29" t="str">
        <f t="shared" si="4"/>
        <v>R</v>
      </c>
      <c r="M37" s="9" t="s">
        <v>18</v>
      </c>
      <c r="N37" s="29" t="str">
        <f t="shared" si="5"/>
        <v>R</v>
      </c>
      <c r="O37" s="9" t="s">
        <v>19</v>
      </c>
      <c r="P37" s="29" t="str">
        <f t="shared" si="6"/>
        <v>R</v>
      </c>
      <c r="Q37" s="9" t="s">
        <v>19</v>
      </c>
      <c r="R37" s="29" t="str">
        <f t="shared" si="7"/>
        <v>R</v>
      </c>
      <c r="S37" s="9" t="s">
        <v>19</v>
      </c>
      <c r="T37" s="29" t="str">
        <f t="shared" si="8"/>
        <v>R</v>
      </c>
      <c r="U37" s="9" t="s">
        <v>20</v>
      </c>
      <c r="V37" s="29" t="str">
        <f t="shared" si="9"/>
        <v>R</v>
      </c>
      <c r="W37" s="9" t="s">
        <v>26</v>
      </c>
      <c r="X37" s="29" t="str">
        <f t="shared" si="10"/>
        <v>R</v>
      </c>
      <c r="Y37" s="9" t="s">
        <v>26</v>
      </c>
      <c r="Z37" s="4" t="s">
        <v>21</v>
      </c>
      <c r="AA37" s="9" t="s">
        <v>19</v>
      </c>
      <c r="AB37" s="29" t="str">
        <f t="shared" si="11"/>
        <v>R</v>
      </c>
      <c r="AC37" s="10" t="s">
        <v>19</v>
      </c>
      <c r="AD37" s="29" t="str">
        <f t="shared" si="12"/>
        <v>R</v>
      </c>
      <c r="AE37" s="30">
        <v>16</v>
      </c>
      <c r="AF37" s="29" t="str">
        <f t="shared" si="13"/>
        <v>R</v>
      </c>
      <c r="AG37" s="9" t="s">
        <v>22</v>
      </c>
      <c r="AH37" s="29" t="str">
        <f t="shared" si="14"/>
        <v>R</v>
      </c>
      <c r="AI37" s="9">
        <v>8</v>
      </c>
      <c r="AJ37" s="29" t="str">
        <f t="shared" si="15"/>
        <v>R</v>
      </c>
      <c r="AK37" s="30" t="s">
        <v>18</v>
      </c>
      <c r="AL37" s="29" t="str">
        <f t="shared" si="16"/>
        <v>R</v>
      </c>
      <c r="AM37" s="30">
        <v>2</v>
      </c>
      <c r="AN37" s="31" t="s">
        <v>21</v>
      </c>
      <c r="AO37" s="34" t="s">
        <v>20</v>
      </c>
      <c r="AP37" s="29" t="str">
        <f t="shared" si="17"/>
        <v>R</v>
      </c>
      <c r="AQ37" s="10" t="s">
        <v>19</v>
      </c>
      <c r="AR37" s="29" t="str">
        <f t="shared" si="18"/>
        <v>R</v>
      </c>
    </row>
    <row r="38" spans="1:44" s="12" customFormat="1" ht="21" customHeight="1" x14ac:dyDescent="0.2">
      <c r="A38" s="33" t="s">
        <v>80</v>
      </c>
      <c r="B38" s="6" t="s">
        <v>42</v>
      </c>
      <c r="C38" s="9" t="s">
        <v>23</v>
      </c>
      <c r="D38" s="29" t="str">
        <f t="shared" si="0"/>
        <v>R</v>
      </c>
      <c r="E38" s="10" t="s">
        <v>18</v>
      </c>
      <c r="F38" s="29" t="str">
        <f t="shared" si="1"/>
        <v>R</v>
      </c>
      <c r="G38" s="9" t="s">
        <v>25</v>
      </c>
      <c r="H38" s="29" t="str">
        <f t="shared" si="2"/>
        <v>R</v>
      </c>
      <c r="I38" s="9" t="s">
        <v>23</v>
      </c>
      <c r="J38" s="29" t="str">
        <f t="shared" si="3"/>
        <v>R</v>
      </c>
      <c r="K38" s="9" t="s">
        <v>24</v>
      </c>
      <c r="L38" s="29" t="str">
        <f t="shared" si="4"/>
        <v>R</v>
      </c>
      <c r="M38" s="9" t="s">
        <v>18</v>
      </c>
      <c r="N38" s="29" t="str">
        <f t="shared" si="5"/>
        <v>R</v>
      </c>
      <c r="O38" s="9" t="s">
        <v>19</v>
      </c>
      <c r="P38" s="29" t="str">
        <f t="shared" si="6"/>
        <v>R</v>
      </c>
      <c r="Q38" s="9">
        <v>8</v>
      </c>
      <c r="R38" s="29" t="str">
        <f t="shared" si="7"/>
        <v>R</v>
      </c>
      <c r="S38" s="9" t="s">
        <v>19</v>
      </c>
      <c r="T38" s="29" t="str">
        <f t="shared" si="8"/>
        <v>R</v>
      </c>
      <c r="U38" s="9" t="s">
        <v>20</v>
      </c>
      <c r="V38" s="29" t="str">
        <f t="shared" si="9"/>
        <v>R</v>
      </c>
      <c r="W38" s="9" t="s">
        <v>26</v>
      </c>
      <c r="X38" s="29" t="str">
        <f t="shared" si="10"/>
        <v>R</v>
      </c>
      <c r="Y38" s="9" t="s">
        <v>26</v>
      </c>
      <c r="Z38" s="4" t="s">
        <v>21</v>
      </c>
      <c r="AA38" s="9" t="s">
        <v>19</v>
      </c>
      <c r="AB38" s="29" t="str">
        <f t="shared" si="11"/>
        <v>R</v>
      </c>
      <c r="AC38" s="10" t="s">
        <v>19</v>
      </c>
      <c r="AD38" s="29" t="str">
        <f t="shared" si="12"/>
        <v>R</v>
      </c>
      <c r="AE38" s="30">
        <v>16</v>
      </c>
      <c r="AF38" s="29" t="str">
        <f t="shared" si="13"/>
        <v>R</v>
      </c>
      <c r="AG38" s="9" t="s">
        <v>22</v>
      </c>
      <c r="AH38" s="29" t="str">
        <f t="shared" si="14"/>
        <v>R</v>
      </c>
      <c r="AI38" s="9" t="s">
        <v>33</v>
      </c>
      <c r="AJ38" s="29" t="str">
        <f t="shared" si="15"/>
        <v>R</v>
      </c>
      <c r="AK38" s="30" t="s">
        <v>18</v>
      </c>
      <c r="AL38" s="29" t="str">
        <f t="shared" si="16"/>
        <v>R</v>
      </c>
      <c r="AM38" s="30" t="s">
        <v>72</v>
      </c>
      <c r="AN38" s="31" t="s">
        <v>21</v>
      </c>
      <c r="AO38" s="34" t="s">
        <v>20</v>
      </c>
      <c r="AP38" s="29" t="str">
        <f t="shared" si="17"/>
        <v>R</v>
      </c>
      <c r="AQ38" s="10" t="s">
        <v>19</v>
      </c>
      <c r="AR38" s="29" t="str">
        <f t="shared" si="18"/>
        <v>R</v>
      </c>
    </row>
    <row r="39" spans="1:44" s="12" customFormat="1" ht="21" customHeight="1" x14ac:dyDescent="0.2">
      <c r="A39" s="35" t="s">
        <v>81</v>
      </c>
      <c r="B39" s="6" t="s">
        <v>42</v>
      </c>
      <c r="C39" s="9" t="s">
        <v>23</v>
      </c>
      <c r="D39" s="29" t="str">
        <f t="shared" si="0"/>
        <v>R</v>
      </c>
      <c r="E39" s="10" t="s">
        <v>18</v>
      </c>
      <c r="F39" s="29" t="str">
        <f t="shared" si="1"/>
        <v>R</v>
      </c>
      <c r="G39" s="9" t="s">
        <v>18</v>
      </c>
      <c r="H39" s="29" t="str">
        <f t="shared" si="2"/>
        <v>R</v>
      </c>
      <c r="I39" s="9" t="s">
        <v>23</v>
      </c>
      <c r="J39" s="29" t="str">
        <f t="shared" si="3"/>
        <v>R</v>
      </c>
      <c r="K39" s="9" t="s">
        <v>22</v>
      </c>
      <c r="L39" s="29" t="str">
        <f t="shared" si="4"/>
        <v>R</v>
      </c>
      <c r="M39" s="9" t="s">
        <v>18</v>
      </c>
      <c r="N39" s="29" t="str">
        <f t="shared" si="5"/>
        <v>R</v>
      </c>
      <c r="O39" s="9" t="s">
        <v>19</v>
      </c>
      <c r="P39" s="29" t="str">
        <f t="shared" si="6"/>
        <v>R</v>
      </c>
      <c r="Q39" s="9">
        <v>8</v>
      </c>
      <c r="R39" s="29" t="str">
        <f t="shared" si="7"/>
        <v>R</v>
      </c>
      <c r="S39" s="9" t="s">
        <v>19</v>
      </c>
      <c r="T39" s="29" t="str">
        <f t="shared" si="8"/>
        <v>R</v>
      </c>
      <c r="U39" s="9" t="s">
        <v>20</v>
      </c>
      <c r="V39" s="29" t="str">
        <f t="shared" si="9"/>
        <v>R</v>
      </c>
      <c r="W39" s="9" t="s">
        <v>23</v>
      </c>
      <c r="X39" s="29" t="str">
        <f t="shared" si="10"/>
        <v>R</v>
      </c>
      <c r="Y39" s="9" t="s">
        <v>18</v>
      </c>
      <c r="Z39" s="4" t="s">
        <v>21</v>
      </c>
      <c r="AA39" s="9" t="s">
        <v>19</v>
      </c>
      <c r="AB39" s="29" t="str">
        <f t="shared" si="11"/>
        <v>R</v>
      </c>
      <c r="AC39" s="10" t="s">
        <v>19</v>
      </c>
      <c r="AD39" s="29" t="str">
        <f t="shared" si="12"/>
        <v>R</v>
      </c>
      <c r="AE39" s="30">
        <v>16</v>
      </c>
      <c r="AF39" s="29" t="str">
        <f t="shared" si="13"/>
        <v>R</v>
      </c>
      <c r="AG39" s="9" t="s">
        <v>22</v>
      </c>
      <c r="AH39" s="29" t="str">
        <f t="shared" si="14"/>
        <v>R</v>
      </c>
      <c r="AI39" s="9" t="s">
        <v>33</v>
      </c>
      <c r="AJ39" s="29" t="str">
        <f t="shared" si="15"/>
        <v>R</v>
      </c>
      <c r="AK39" s="30" t="s">
        <v>18</v>
      </c>
      <c r="AL39" s="29" t="str">
        <f t="shared" si="16"/>
        <v>R</v>
      </c>
      <c r="AM39" s="30">
        <v>2</v>
      </c>
      <c r="AN39" s="31" t="s">
        <v>21</v>
      </c>
      <c r="AO39" s="34" t="s">
        <v>20</v>
      </c>
      <c r="AP39" s="29" t="str">
        <f t="shared" si="17"/>
        <v>R</v>
      </c>
      <c r="AQ39" s="10" t="s">
        <v>19</v>
      </c>
      <c r="AR39" s="29" t="str">
        <f t="shared" si="18"/>
        <v>R</v>
      </c>
    </row>
    <row r="40" spans="1:44" s="12" customFormat="1" ht="21" customHeight="1" x14ac:dyDescent="0.2">
      <c r="A40" s="33" t="s">
        <v>82</v>
      </c>
      <c r="B40" s="6" t="s">
        <v>42</v>
      </c>
      <c r="C40" s="9" t="s">
        <v>23</v>
      </c>
      <c r="D40" s="29" t="str">
        <f t="shared" si="0"/>
        <v>R</v>
      </c>
      <c r="E40" s="10">
        <v>32</v>
      </c>
      <c r="F40" s="29" t="str">
        <f t="shared" si="1"/>
        <v>R</v>
      </c>
      <c r="G40" s="9" t="s">
        <v>18</v>
      </c>
      <c r="H40" s="29" t="str">
        <f t="shared" si="2"/>
        <v>R</v>
      </c>
      <c r="I40" s="9" t="s">
        <v>23</v>
      </c>
      <c r="J40" s="29" t="str">
        <f t="shared" si="3"/>
        <v>R</v>
      </c>
      <c r="K40" s="9" t="s">
        <v>22</v>
      </c>
      <c r="L40" s="29" t="str">
        <f t="shared" si="4"/>
        <v>R</v>
      </c>
      <c r="M40" s="9" t="s">
        <v>18</v>
      </c>
      <c r="N40" s="29" t="str">
        <f t="shared" si="5"/>
        <v>R</v>
      </c>
      <c r="O40" s="9" t="s">
        <v>19</v>
      </c>
      <c r="P40" s="29" t="str">
        <f t="shared" si="6"/>
        <v>R</v>
      </c>
      <c r="Q40" s="9">
        <v>8</v>
      </c>
      <c r="R40" s="29" t="str">
        <f t="shared" si="7"/>
        <v>R</v>
      </c>
      <c r="S40" s="9" t="s">
        <v>19</v>
      </c>
      <c r="T40" s="29" t="str">
        <f t="shared" si="8"/>
        <v>R</v>
      </c>
      <c r="U40" s="9" t="s">
        <v>20</v>
      </c>
      <c r="V40" s="29" t="str">
        <f t="shared" si="9"/>
        <v>R</v>
      </c>
      <c r="W40" s="9" t="s">
        <v>23</v>
      </c>
      <c r="X40" s="29" t="str">
        <f t="shared" si="10"/>
        <v>R</v>
      </c>
      <c r="Y40" s="9" t="s">
        <v>18</v>
      </c>
      <c r="Z40" s="4" t="s">
        <v>21</v>
      </c>
      <c r="AA40" s="9" t="s">
        <v>19</v>
      </c>
      <c r="AB40" s="29" t="str">
        <f t="shared" si="11"/>
        <v>R</v>
      </c>
      <c r="AC40" s="10" t="s">
        <v>19</v>
      </c>
      <c r="AD40" s="29" t="str">
        <f t="shared" si="12"/>
        <v>R</v>
      </c>
      <c r="AE40" s="30">
        <v>16</v>
      </c>
      <c r="AF40" s="29" t="str">
        <f t="shared" si="13"/>
        <v>R</v>
      </c>
      <c r="AG40" s="9" t="s">
        <v>22</v>
      </c>
      <c r="AH40" s="29" t="str">
        <f t="shared" si="14"/>
        <v>R</v>
      </c>
      <c r="AI40" s="9">
        <v>4</v>
      </c>
      <c r="AJ40" s="29" t="str">
        <f t="shared" si="15"/>
        <v>R</v>
      </c>
      <c r="AK40" s="30" t="s">
        <v>18</v>
      </c>
      <c r="AL40" s="29" t="str">
        <f t="shared" si="16"/>
        <v>R</v>
      </c>
      <c r="AM40" s="30">
        <v>2</v>
      </c>
      <c r="AN40" s="31" t="s">
        <v>21</v>
      </c>
      <c r="AO40" s="34" t="s">
        <v>20</v>
      </c>
      <c r="AP40" s="29" t="str">
        <f t="shared" si="17"/>
        <v>R</v>
      </c>
      <c r="AQ40" s="10" t="s">
        <v>19</v>
      </c>
      <c r="AR40" s="29" t="str">
        <f t="shared" si="18"/>
        <v>R</v>
      </c>
    </row>
    <row r="41" spans="1:44" s="12" customFormat="1" ht="21" customHeight="1" x14ac:dyDescent="0.2">
      <c r="A41" s="35" t="s">
        <v>83</v>
      </c>
      <c r="B41" s="6" t="s">
        <v>42</v>
      </c>
      <c r="C41" s="9" t="s">
        <v>23</v>
      </c>
      <c r="D41" s="29" t="str">
        <f t="shared" si="0"/>
        <v>R</v>
      </c>
      <c r="E41" s="10" t="s">
        <v>18</v>
      </c>
      <c r="F41" s="29" t="str">
        <f t="shared" si="1"/>
        <v>R</v>
      </c>
      <c r="G41" s="9" t="s">
        <v>18</v>
      </c>
      <c r="H41" s="29" t="str">
        <f t="shared" si="2"/>
        <v>R</v>
      </c>
      <c r="I41" s="9" t="s">
        <v>23</v>
      </c>
      <c r="J41" s="29" t="str">
        <f t="shared" si="3"/>
        <v>R</v>
      </c>
      <c r="K41" s="9" t="s">
        <v>22</v>
      </c>
      <c r="L41" s="29" t="str">
        <f t="shared" si="4"/>
        <v>R</v>
      </c>
      <c r="M41" s="9" t="s">
        <v>18</v>
      </c>
      <c r="N41" s="29" t="str">
        <f t="shared" si="5"/>
        <v>R</v>
      </c>
      <c r="O41" s="9" t="s">
        <v>19</v>
      </c>
      <c r="P41" s="29" t="str">
        <f t="shared" si="6"/>
        <v>R</v>
      </c>
      <c r="Q41" s="9">
        <v>1</v>
      </c>
      <c r="R41" s="29" t="str">
        <f t="shared" si="7"/>
        <v>S</v>
      </c>
      <c r="S41" s="9" t="s">
        <v>19</v>
      </c>
      <c r="T41" s="29" t="str">
        <f t="shared" si="8"/>
        <v>R</v>
      </c>
      <c r="U41" s="9" t="s">
        <v>20</v>
      </c>
      <c r="V41" s="29" t="str">
        <f t="shared" si="9"/>
        <v>R</v>
      </c>
      <c r="W41" s="9">
        <v>64</v>
      </c>
      <c r="X41" s="29" t="str">
        <f t="shared" si="10"/>
        <v>R</v>
      </c>
      <c r="Y41" s="9" t="s">
        <v>18</v>
      </c>
      <c r="Z41" s="4" t="s">
        <v>21</v>
      </c>
      <c r="AA41" s="9" t="s">
        <v>29</v>
      </c>
      <c r="AB41" s="29" t="str">
        <f t="shared" si="11"/>
        <v>R</v>
      </c>
      <c r="AC41" s="10" t="s">
        <v>19</v>
      </c>
      <c r="AD41" s="29" t="str">
        <f t="shared" si="12"/>
        <v>R</v>
      </c>
      <c r="AE41" s="30" t="s">
        <v>28</v>
      </c>
      <c r="AF41" s="29" t="str">
        <f t="shared" si="13"/>
        <v>S</v>
      </c>
      <c r="AG41" s="9" t="s">
        <v>22</v>
      </c>
      <c r="AH41" s="29" t="str">
        <f t="shared" si="14"/>
        <v>R</v>
      </c>
      <c r="AI41" s="9" t="s">
        <v>72</v>
      </c>
      <c r="AJ41" s="29" t="s">
        <v>70</v>
      </c>
      <c r="AK41" s="30" t="s">
        <v>18</v>
      </c>
      <c r="AL41" s="29" t="str">
        <f t="shared" si="16"/>
        <v>R</v>
      </c>
      <c r="AM41" s="30" t="s">
        <v>72</v>
      </c>
      <c r="AN41" s="31" t="s">
        <v>21</v>
      </c>
      <c r="AO41" s="34" t="s">
        <v>20</v>
      </c>
      <c r="AP41" s="29" t="str">
        <f t="shared" si="17"/>
        <v>R</v>
      </c>
      <c r="AQ41" s="10" t="s">
        <v>19</v>
      </c>
      <c r="AR41" s="29" t="str">
        <f t="shared" si="18"/>
        <v>R</v>
      </c>
    </row>
    <row r="42" spans="1:44" s="12" customFormat="1" ht="21" customHeight="1" x14ac:dyDescent="0.2">
      <c r="A42" s="33" t="s">
        <v>84</v>
      </c>
      <c r="B42" s="6" t="s">
        <v>42</v>
      </c>
      <c r="C42" s="9">
        <v>2</v>
      </c>
      <c r="D42" s="29" t="str">
        <f t="shared" si="0"/>
        <v>S</v>
      </c>
      <c r="E42" s="10">
        <v>16</v>
      </c>
      <c r="F42" s="29" t="str">
        <f t="shared" si="1"/>
        <v>I</v>
      </c>
      <c r="G42" s="9" t="s">
        <v>18</v>
      </c>
      <c r="H42" s="29" t="str">
        <f t="shared" si="2"/>
        <v>R</v>
      </c>
      <c r="I42" s="9" t="s">
        <v>23</v>
      </c>
      <c r="J42" s="29" t="str">
        <f t="shared" si="3"/>
        <v>R</v>
      </c>
      <c r="K42" s="9">
        <v>64</v>
      </c>
      <c r="L42" s="29" t="str">
        <f t="shared" si="4"/>
        <v>R</v>
      </c>
      <c r="M42" s="9" t="s">
        <v>18</v>
      </c>
      <c r="N42" s="29" t="str">
        <f t="shared" si="5"/>
        <v>R</v>
      </c>
      <c r="O42" s="9" t="s">
        <v>19</v>
      </c>
      <c r="P42" s="29" t="str">
        <f t="shared" si="6"/>
        <v>R</v>
      </c>
      <c r="Q42" s="9">
        <v>0.5</v>
      </c>
      <c r="R42" s="29" t="str">
        <f t="shared" si="7"/>
        <v>S</v>
      </c>
      <c r="S42" s="9" t="s">
        <v>19</v>
      </c>
      <c r="T42" s="29" t="str">
        <f t="shared" si="8"/>
        <v>R</v>
      </c>
      <c r="U42" s="9" t="s">
        <v>20</v>
      </c>
      <c r="V42" s="29" t="str">
        <f t="shared" si="9"/>
        <v>R</v>
      </c>
      <c r="W42" s="9">
        <v>1</v>
      </c>
      <c r="X42" s="29" t="str">
        <f t="shared" si="10"/>
        <v>S</v>
      </c>
      <c r="Y42" s="9">
        <v>1</v>
      </c>
      <c r="Z42" s="4" t="s">
        <v>21</v>
      </c>
      <c r="AA42" s="9">
        <v>4</v>
      </c>
      <c r="AB42" s="29" t="str">
        <f t="shared" si="11"/>
        <v>I</v>
      </c>
      <c r="AC42" s="10" t="s">
        <v>29</v>
      </c>
      <c r="AD42" s="29" t="str">
        <f t="shared" si="12"/>
        <v>R</v>
      </c>
      <c r="AE42" s="30" t="s">
        <v>28</v>
      </c>
      <c r="AF42" s="29" t="str">
        <f t="shared" si="13"/>
        <v>S</v>
      </c>
      <c r="AG42" s="9" t="s">
        <v>22</v>
      </c>
      <c r="AH42" s="29" t="str">
        <f t="shared" si="14"/>
        <v>R</v>
      </c>
      <c r="AI42" s="9">
        <v>1</v>
      </c>
      <c r="AJ42" s="29" t="str">
        <f t="shared" si="15"/>
        <v>S</v>
      </c>
      <c r="AK42" s="30" t="s">
        <v>18</v>
      </c>
      <c r="AL42" s="29" t="str">
        <f t="shared" si="16"/>
        <v>R</v>
      </c>
      <c r="AM42" s="30">
        <v>2</v>
      </c>
      <c r="AN42" s="31" t="s">
        <v>21</v>
      </c>
      <c r="AO42" s="34" t="s">
        <v>20</v>
      </c>
      <c r="AP42" s="29" t="str">
        <f t="shared" si="17"/>
        <v>R</v>
      </c>
      <c r="AQ42" s="10" t="s">
        <v>19</v>
      </c>
      <c r="AR42" s="29" t="str">
        <f t="shared" si="18"/>
        <v>R</v>
      </c>
    </row>
    <row r="43" spans="1:44" s="12" customFormat="1" ht="21" customHeight="1" thickBot="1" x14ac:dyDescent="0.25">
      <c r="A43" s="44" t="s">
        <v>85</v>
      </c>
      <c r="B43" s="45" t="s">
        <v>42</v>
      </c>
      <c r="C43" s="46">
        <v>2</v>
      </c>
      <c r="D43" s="47" t="str">
        <f t="shared" si="0"/>
        <v>S</v>
      </c>
      <c r="E43" s="48" t="s">
        <v>18</v>
      </c>
      <c r="F43" s="47" t="str">
        <f t="shared" si="1"/>
        <v>R</v>
      </c>
      <c r="G43" s="46">
        <v>32</v>
      </c>
      <c r="H43" s="47" t="str">
        <f t="shared" si="2"/>
        <v>R</v>
      </c>
      <c r="I43" s="46" t="s">
        <v>23</v>
      </c>
      <c r="J43" s="47" t="str">
        <f t="shared" si="3"/>
        <v>R</v>
      </c>
      <c r="K43" s="46" t="s">
        <v>22</v>
      </c>
      <c r="L43" s="47" t="str">
        <f t="shared" si="4"/>
        <v>R</v>
      </c>
      <c r="M43" s="46" t="s">
        <v>18</v>
      </c>
      <c r="N43" s="47" t="str">
        <f t="shared" si="5"/>
        <v>R</v>
      </c>
      <c r="O43" s="46" t="s">
        <v>19</v>
      </c>
      <c r="P43" s="47" t="str">
        <f t="shared" si="6"/>
        <v>R</v>
      </c>
      <c r="Q43" s="46">
        <v>1</v>
      </c>
      <c r="R43" s="47" t="str">
        <f t="shared" si="7"/>
        <v>S</v>
      </c>
      <c r="S43" s="46" t="s">
        <v>19</v>
      </c>
      <c r="T43" s="47" t="str">
        <f t="shared" si="8"/>
        <v>R</v>
      </c>
      <c r="U43" s="46" t="s">
        <v>20</v>
      </c>
      <c r="V43" s="47" t="str">
        <f t="shared" si="9"/>
        <v>R</v>
      </c>
      <c r="W43" s="46">
        <v>32</v>
      </c>
      <c r="X43" s="47" t="str">
        <f t="shared" si="10"/>
        <v>R</v>
      </c>
      <c r="Y43" s="46">
        <v>32</v>
      </c>
      <c r="Z43" s="49" t="s">
        <v>21</v>
      </c>
      <c r="AA43" s="46">
        <v>8</v>
      </c>
      <c r="AB43" s="47" t="str">
        <f t="shared" si="11"/>
        <v>R</v>
      </c>
      <c r="AC43" s="48" t="s">
        <v>19</v>
      </c>
      <c r="AD43" s="47" t="str">
        <f t="shared" si="12"/>
        <v>R</v>
      </c>
      <c r="AE43" s="50" t="s">
        <v>28</v>
      </c>
      <c r="AF43" s="47" t="str">
        <f t="shared" si="13"/>
        <v>S</v>
      </c>
      <c r="AG43" s="46" t="s">
        <v>22</v>
      </c>
      <c r="AH43" s="47" t="str">
        <f t="shared" si="14"/>
        <v>R</v>
      </c>
      <c r="AI43" s="46" t="s">
        <v>72</v>
      </c>
      <c r="AJ43" s="47" t="s">
        <v>70</v>
      </c>
      <c r="AK43" s="50" t="s">
        <v>18</v>
      </c>
      <c r="AL43" s="47" t="str">
        <f t="shared" si="16"/>
        <v>R</v>
      </c>
      <c r="AM43" s="50">
        <v>1</v>
      </c>
      <c r="AN43" s="51" t="s">
        <v>21</v>
      </c>
      <c r="AO43" s="50">
        <v>1</v>
      </c>
      <c r="AP43" s="47" t="str">
        <f t="shared" si="17"/>
        <v>S</v>
      </c>
      <c r="AQ43" s="48" t="s">
        <v>19</v>
      </c>
      <c r="AR43" s="47" t="str">
        <f t="shared" si="18"/>
        <v>R</v>
      </c>
    </row>
    <row r="44" spans="1:44" s="15" customFormat="1" ht="21" customHeight="1" x14ac:dyDescent="0.2">
      <c r="A44" s="14"/>
      <c r="AE44" s="14"/>
      <c r="AF44" s="14"/>
      <c r="AG44" s="14"/>
      <c r="AH44" s="14"/>
      <c r="AM44" s="14"/>
      <c r="AN44" s="14"/>
    </row>
    <row r="45" spans="1:44" s="15" customFormat="1" ht="21" customHeight="1" x14ac:dyDescent="0.2">
      <c r="A45" s="14"/>
      <c r="AE45" s="14"/>
      <c r="AF45" s="14"/>
      <c r="AG45" s="14"/>
      <c r="AH45" s="14"/>
      <c r="AM45" s="14"/>
      <c r="AN45" s="14"/>
    </row>
    <row r="46" spans="1:44" s="15" customFormat="1" ht="21" customHeight="1" x14ac:dyDescent="0.2">
      <c r="A46" s="14"/>
      <c r="AE46" s="14"/>
      <c r="AF46" s="14"/>
      <c r="AG46" s="14"/>
      <c r="AH46" s="14"/>
      <c r="AM46" s="14"/>
      <c r="AN46" s="14"/>
    </row>
    <row r="47" spans="1:44" s="15" customFormat="1" ht="21" customHeight="1" x14ac:dyDescent="0.2">
      <c r="A47" s="14"/>
      <c r="AE47" s="14"/>
      <c r="AF47" s="14"/>
      <c r="AG47" s="14"/>
      <c r="AH47" s="14"/>
      <c r="AM47" s="14"/>
      <c r="AN47" s="14"/>
    </row>
    <row r="48" spans="1:44" s="15" customFormat="1" ht="21" customHeight="1" x14ac:dyDescent="0.2">
      <c r="A48" s="14"/>
      <c r="AE48" s="14"/>
      <c r="AF48" s="14"/>
      <c r="AG48" s="14"/>
      <c r="AH48" s="14"/>
      <c r="AM48" s="14"/>
      <c r="AN48" s="14"/>
    </row>
    <row r="49" spans="1:40" s="15" customFormat="1" ht="21" customHeight="1" x14ac:dyDescent="0.2">
      <c r="A49" s="14"/>
      <c r="AE49" s="14"/>
      <c r="AF49" s="14"/>
      <c r="AG49" s="14"/>
      <c r="AH49" s="14"/>
      <c r="AM49" s="14"/>
      <c r="AN49" s="14"/>
    </row>
    <row r="50" spans="1:40" s="15" customFormat="1" ht="21" customHeight="1" x14ac:dyDescent="0.2">
      <c r="A50" s="14"/>
      <c r="AE50" s="14"/>
      <c r="AF50" s="14"/>
      <c r="AG50" s="14"/>
      <c r="AH50" s="14"/>
      <c r="AM50" s="14"/>
      <c r="AN50" s="14"/>
    </row>
    <row r="51" spans="1:40" s="15" customFormat="1" ht="21" customHeight="1" x14ac:dyDescent="0.2">
      <c r="A51" s="14"/>
      <c r="AE51" s="14"/>
      <c r="AF51" s="14"/>
      <c r="AG51" s="14"/>
      <c r="AH51" s="14"/>
      <c r="AM51" s="14"/>
      <c r="AN51" s="14"/>
    </row>
    <row r="52" spans="1:40" s="15" customFormat="1" ht="21" customHeight="1" x14ac:dyDescent="0.2">
      <c r="A52" s="14"/>
      <c r="AE52" s="14"/>
      <c r="AF52" s="14"/>
      <c r="AG52" s="14"/>
      <c r="AH52" s="14"/>
      <c r="AM52" s="14"/>
      <c r="AN52" s="14"/>
    </row>
    <row r="53" spans="1:40" s="15" customFormat="1" ht="21" customHeight="1" x14ac:dyDescent="0.2">
      <c r="A53" s="14"/>
      <c r="AE53" s="14"/>
      <c r="AF53" s="14"/>
      <c r="AG53" s="14"/>
      <c r="AH53" s="14"/>
      <c r="AM53" s="14"/>
      <c r="AN53" s="14"/>
    </row>
    <row r="54" spans="1:40" s="15" customFormat="1" ht="21" customHeight="1" x14ac:dyDescent="0.2">
      <c r="A54" s="14"/>
      <c r="AE54" s="14"/>
      <c r="AF54" s="14"/>
      <c r="AG54" s="14"/>
      <c r="AH54" s="14"/>
      <c r="AM54" s="14"/>
      <c r="AN54" s="14"/>
    </row>
    <row r="55" spans="1:40" s="15" customFormat="1" ht="21" customHeight="1" x14ac:dyDescent="0.2">
      <c r="A55" s="14"/>
      <c r="AE55" s="14"/>
      <c r="AF55" s="14"/>
      <c r="AG55" s="14"/>
      <c r="AH55" s="14"/>
      <c r="AM55" s="14"/>
      <c r="AN55" s="14"/>
    </row>
    <row r="56" spans="1:40" s="15" customFormat="1" ht="21" customHeight="1" x14ac:dyDescent="0.2">
      <c r="A56" s="14"/>
      <c r="AE56" s="14"/>
      <c r="AF56" s="14"/>
      <c r="AG56" s="14"/>
      <c r="AH56" s="14"/>
      <c r="AM56" s="14"/>
      <c r="AN56" s="14"/>
    </row>
    <row r="57" spans="1:40" s="15" customFormat="1" ht="21" customHeight="1" x14ac:dyDescent="0.2">
      <c r="A57" s="14"/>
      <c r="AE57" s="14"/>
      <c r="AF57" s="14"/>
      <c r="AG57" s="14"/>
      <c r="AH57" s="14"/>
      <c r="AM57" s="14"/>
      <c r="AN57" s="14"/>
    </row>
    <row r="58" spans="1:40" s="15" customFormat="1" ht="21" customHeight="1" x14ac:dyDescent="0.2">
      <c r="A58" s="14"/>
      <c r="AE58" s="14"/>
      <c r="AF58" s="14"/>
      <c r="AG58" s="14"/>
      <c r="AH58" s="14"/>
      <c r="AM58" s="14"/>
      <c r="AN58" s="14"/>
    </row>
    <row r="59" spans="1:40" s="15" customFormat="1" ht="21" customHeight="1" x14ac:dyDescent="0.2">
      <c r="A59" s="14"/>
      <c r="AE59" s="14"/>
      <c r="AF59" s="14"/>
      <c r="AG59" s="14"/>
      <c r="AH59" s="14"/>
      <c r="AM59" s="14"/>
      <c r="AN59" s="14"/>
    </row>
    <row r="60" spans="1:40" s="15" customFormat="1" ht="21" customHeight="1" x14ac:dyDescent="0.2">
      <c r="A60" s="14"/>
      <c r="AE60" s="14"/>
      <c r="AF60" s="14"/>
      <c r="AG60" s="14"/>
      <c r="AH60" s="14"/>
      <c r="AM60" s="14"/>
      <c r="AN60" s="14"/>
    </row>
    <row r="61" spans="1:40" s="15" customFormat="1" ht="21" customHeight="1" x14ac:dyDescent="0.2">
      <c r="A61" s="14"/>
      <c r="AE61" s="14"/>
      <c r="AF61" s="14"/>
      <c r="AG61" s="14"/>
      <c r="AH61" s="14"/>
      <c r="AM61" s="14"/>
      <c r="AN61" s="14"/>
    </row>
    <row r="62" spans="1:40" s="15" customFormat="1" ht="21" customHeight="1" x14ac:dyDescent="0.2">
      <c r="A62" s="14"/>
      <c r="AE62" s="14"/>
      <c r="AF62" s="14"/>
      <c r="AG62" s="14"/>
      <c r="AH62" s="14"/>
      <c r="AM62" s="14"/>
      <c r="AN62" s="14"/>
    </row>
    <row r="63" spans="1:40" s="15" customFormat="1" ht="21" customHeight="1" x14ac:dyDescent="0.2">
      <c r="A63" s="14"/>
      <c r="AE63" s="14"/>
      <c r="AF63" s="14"/>
      <c r="AG63" s="14"/>
      <c r="AH63" s="14"/>
      <c r="AM63" s="14"/>
      <c r="AN63" s="14"/>
    </row>
    <row r="64" spans="1:40" s="15" customFormat="1" ht="21" customHeight="1" x14ac:dyDescent="0.2">
      <c r="A64" s="14"/>
      <c r="AE64" s="14"/>
      <c r="AF64" s="14"/>
      <c r="AG64" s="14"/>
      <c r="AH64" s="14"/>
      <c r="AM64" s="14"/>
      <c r="AN64" s="14"/>
    </row>
    <row r="65" spans="1:40" s="15" customFormat="1" ht="21" customHeight="1" x14ac:dyDescent="0.2">
      <c r="A65" s="14"/>
      <c r="AE65" s="14"/>
      <c r="AF65" s="14"/>
      <c r="AG65" s="14"/>
      <c r="AH65" s="14"/>
      <c r="AM65" s="14"/>
      <c r="AN65" s="14"/>
    </row>
    <row r="66" spans="1:40" s="15" customFormat="1" ht="21" customHeight="1" x14ac:dyDescent="0.2">
      <c r="A66" s="14"/>
      <c r="AE66" s="14"/>
      <c r="AF66" s="14"/>
      <c r="AG66" s="14"/>
      <c r="AH66" s="14"/>
      <c r="AM66" s="14"/>
      <c r="AN66" s="14"/>
    </row>
    <row r="67" spans="1:40" s="15" customFormat="1" ht="21" customHeight="1" x14ac:dyDescent="0.2">
      <c r="A67" s="14"/>
      <c r="AE67" s="14"/>
      <c r="AF67" s="14"/>
      <c r="AG67" s="14"/>
      <c r="AH67" s="14"/>
      <c r="AM67" s="14"/>
      <c r="AN67" s="14"/>
    </row>
    <row r="68" spans="1:40" s="15" customFormat="1" ht="21" customHeight="1" x14ac:dyDescent="0.2">
      <c r="A68" s="14"/>
      <c r="AE68" s="14"/>
      <c r="AF68" s="14"/>
      <c r="AG68" s="14"/>
      <c r="AH68" s="14"/>
      <c r="AM68" s="14"/>
      <c r="AN68" s="14"/>
    </row>
    <row r="69" spans="1:40" s="15" customFormat="1" ht="21" customHeight="1" x14ac:dyDescent="0.2">
      <c r="A69" s="14"/>
      <c r="AE69" s="14"/>
      <c r="AF69" s="14"/>
      <c r="AG69" s="14"/>
      <c r="AH69" s="14"/>
      <c r="AM69" s="14"/>
      <c r="AN69" s="14"/>
    </row>
    <row r="70" spans="1:40" s="15" customFormat="1" ht="21" customHeight="1" x14ac:dyDescent="0.2">
      <c r="A70" s="14"/>
      <c r="AE70" s="14"/>
      <c r="AF70" s="14"/>
      <c r="AG70" s="14"/>
      <c r="AH70" s="14"/>
      <c r="AM70" s="14"/>
      <c r="AN70" s="14"/>
    </row>
    <row r="71" spans="1:40" s="15" customFormat="1" ht="21" customHeight="1" x14ac:dyDescent="0.2">
      <c r="A71" s="14"/>
      <c r="AE71" s="14"/>
      <c r="AF71" s="14"/>
      <c r="AG71" s="14"/>
      <c r="AH71" s="14"/>
      <c r="AM71" s="14"/>
      <c r="AN71" s="14"/>
    </row>
    <row r="72" spans="1:40" s="15" customFormat="1" ht="21" customHeight="1" x14ac:dyDescent="0.2">
      <c r="A72" s="14"/>
      <c r="AE72" s="14"/>
      <c r="AF72" s="14"/>
      <c r="AG72" s="14"/>
      <c r="AH72" s="14"/>
      <c r="AM72" s="14"/>
      <c r="AN72" s="14"/>
    </row>
    <row r="73" spans="1:40" s="15" customFormat="1" ht="21" customHeight="1" x14ac:dyDescent="0.2">
      <c r="A73" s="14"/>
      <c r="AE73" s="14"/>
      <c r="AF73" s="14"/>
      <c r="AG73" s="14"/>
      <c r="AH73" s="14"/>
      <c r="AM73" s="14"/>
      <c r="AN73" s="14"/>
    </row>
    <row r="74" spans="1:40" s="15" customFormat="1" ht="21" customHeight="1" x14ac:dyDescent="0.2">
      <c r="A74" s="14"/>
      <c r="AE74" s="14"/>
      <c r="AF74" s="14"/>
      <c r="AG74" s="14"/>
      <c r="AH74" s="14"/>
      <c r="AM74" s="14"/>
      <c r="AN74" s="14"/>
    </row>
    <row r="75" spans="1:40" s="15" customFormat="1" ht="21" customHeight="1" x14ac:dyDescent="0.2">
      <c r="A75" s="14"/>
      <c r="AE75" s="14"/>
      <c r="AF75" s="14"/>
      <c r="AG75" s="14"/>
      <c r="AH75" s="14"/>
      <c r="AM75" s="14"/>
      <c r="AN75" s="14"/>
    </row>
    <row r="76" spans="1:40" s="15" customFormat="1" ht="21" customHeight="1" x14ac:dyDescent="0.2">
      <c r="A76" s="14"/>
      <c r="AE76" s="14"/>
      <c r="AF76" s="14"/>
      <c r="AG76" s="14"/>
      <c r="AH76" s="14"/>
      <c r="AM76" s="14"/>
      <c r="AN76" s="14"/>
    </row>
    <row r="77" spans="1:40" s="15" customFormat="1" ht="21" customHeight="1" x14ac:dyDescent="0.2">
      <c r="A77" s="14"/>
      <c r="AE77" s="14"/>
      <c r="AF77" s="14"/>
      <c r="AG77" s="14"/>
      <c r="AH77" s="14"/>
      <c r="AM77" s="14"/>
      <c r="AN77" s="14"/>
    </row>
    <row r="78" spans="1:40" s="15" customFormat="1" ht="21" customHeight="1" x14ac:dyDescent="0.2">
      <c r="A78" s="14"/>
      <c r="AE78" s="14"/>
      <c r="AF78" s="14"/>
      <c r="AG78" s="14"/>
      <c r="AH78" s="14"/>
      <c r="AM78" s="14"/>
      <c r="AN78" s="14"/>
    </row>
    <row r="79" spans="1:40" s="15" customFormat="1" ht="21" customHeight="1" x14ac:dyDescent="0.2">
      <c r="A79" s="14"/>
      <c r="AE79" s="14"/>
      <c r="AF79" s="14"/>
      <c r="AG79" s="14"/>
      <c r="AH79" s="14"/>
      <c r="AM79" s="14"/>
      <c r="AN79" s="14"/>
    </row>
    <row r="80" spans="1:40" s="15" customFormat="1" ht="21" customHeight="1" x14ac:dyDescent="0.2">
      <c r="A80" s="14"/>
      <c r="AE80" s="14"/>
      <c r="AF80" s="14"/>
      <c r="AG80" s="14"/>
      <c r="AH80" s="14"/>
      <c r="AM80" s="14"/>
      <c r="AN80" s="14"/>
    </row>
    <row r="81" spans="1:40" s="15" customFormat="1" ht="21" customHeight="1" x14ac:dyDescent="0.2">
      <c r="A81" s="14"/>
      <c r="AE81" s="14"/>
      <c r="AF81" s="14"/>
      <c r="AG81" s="14"/>
      <c r="AH81" s="14"/>
      <c r="AM81" s="14"/>
      <c r="AN81" s="14"/>
    </row>
    <row r="82" spans="1:40" s="15" customFormat="1" ht="21" customHeight="1" x14ac:dyDescent="0.2">
      <c r="A82" s="14"/>
      <c r="AE82" s="14"/>
      <c r="AF82" s="14"/>
      <c r="AG82" s="14"/>
      <c r="AH82" s="14"/>
      <c r="AM82" s="14"/>
      <c r="AN82" s="14"/>
    </row>
    <row r="83" spans="1:40" s="15" customFormat="1" ht="21" customHeight="1" x14ac:dyDescent="0.2">
      <c r="A83" s="14"/>
      <c r="AE83" s="14"/>
      <c r="AF83" s="14"/>
      <c r="AG83" s="14"/>
      <c r="AH83" s="14"/>
      <c r="AM83" s="14"/>
      <c r="AN83" s="14"/>
    </row>
    <row r="84" spans="1:40" s="15" customFormat="1" ht="21" customHeight="1" x14ac:dyDescent="0.2">
      <c r="A84" s="14"/>
      <c r="AE84" s="14"/>
      <c r="AF84" s="14"/>
      <c r="AG84" s="14"/>
      <c r="AH84" s="14"/>
      <c r="AM84" s="14"/>
      <c r="AN84" s="14"/>
    </row>
    <row r="85" spans="1:40" s="15" customFormat="1" ht="21" customHeight="1" x14ac:dyDescent="0.2">
      <c r="A85" s="14"/>
      <c r="AE85" s="14"/>
      <c r="AF85" s="14"/>
      <c r="AG85" s="14"/>
      <c r="AH85" s="14"/>
      <c r="AM85" s="14"/>
      <c r="AN85" s="14"/>
    </row>
    <row r="86" spans="1:40" s="15" customFormat="1" ht="21" customHeight="1" x14ac:dyDescent="0.2">
      <c r="A86" s="14"/>
      <c r="AE86" s="14"/>
      <c r="AF86" s="14"/>
      <c r="AG86" s="14"/>
      <c r="AH86" s="14"/>
      <c r="AM86" s="14"/>
      <c r="AN86" s="14"/>
    </row>
    <row r="87" spans="1:40" s="15" customFormat="1" ht="21" customHeight="1" x14ac:dyDescent="0.2">
      <c r="A87" s="14"/>
      <c r="AE87" s="14"/>
      <c r="AF87" s="14"/>
      <c r="AG87" s="14"/>
      <c r="AH87" s="14"/>
      <c r="AM87" s="14"/>
      <c r="AN87" s="14"/>
    </row>
    <row r="88" spans="1:40" s="15" customFormat="1" ht="21" customHeight="1" x14ac:dyDescent="0.2">
      <c r="A88" s="14"/>
      <c r="AE88" s="14"/>
      <c r="AF88" s="14"/>
      <c r="AG88" s="14"/>
      <c r="AH88" s="14"/>
      <c r="AM88" s="14"/>
      <c r="AN88" s="14"/>
    </row>
    <row r="89" spans="1:40" s="15" customFormat="1" ht="21" customHeight="1" x14ac:dyDescent="0.2">
      <c r="A89" s="14"/>
      <c r="AE89" s="14"/>
      <c r="AF89" s="14"/>
      <c r="AG89" s="14"/>
      <c r="AH89" s="14"/>
      <c r="AM89" s="14"/>
      <c r="AN89" s="14"/>
    </row>
    <row r="90" spans="1:40" s="15" customFormat="1" ht="21" customHeight="1" x14ac:dyDescent="0.2">
      <c r="A90" s="14"/>
      <c r="AE90" s="14"/>
      <c r="AF90" s="14"/>
      <c r="AG90" s="14"/>
      <c r="AH90" s="14"/>
      <c r="AM90" s="14"/>
      <c r="AN90" s="14"/>
    </row>
    <row r="91" spans="1:40" s="15" customFormat="1" ht="21" customHeight="1" x14ac:dyDescent="0.2">
      <c r="A91" s="14"/>
      <c r="AE91" s="14"/>
      <c r="AF91" s="14"/>
      <c r="AG91" s="14"/>
      <c r="AH91" s="14"/>
      <c r="AM91" s="14"/>
      <c r="AN91" s="14"/>
    </row>
    <row r="92" spans="1:40" s="15" customFormat="1" ht="21" customHeight="1" x14ac:dyDescent="0.2">
      <c r="A92" s="14"/>
      <c r="AE92" s="14"/>
      <c r="AF92" s="14"/>
      <c r="AG92" s="14"/>
      <c r="AH92" s="14"/>
      <c r="AM92" s="14"/>
      <c r="AN92" s="14"/>
    </row>
    <row r="93" spans="1:40" s="15" customFormat="1" ht="21" customHeight="1" x14ac:dyDescent="0.2">
      <c r="A93" s="14"/>
      <c r="AE93" s="14"/>
      <c r="AF93" s="14"/>
      <c r="AG93" s="14"/>
      <c r="AH93" s="14"/>
      <c r="AM93" s="14"/>
      <c r="AN93" s="14"/>
    </row>
    <row r="94" spans="1:40" s="15" customFormat="1" ht="21" customHeight="1" x14ac:dyDescent="0.2">
      <c r="A94" s="14"/>
      <c r="AE94" s="14"/>
      <c r="AF94" s="14"/>
      <c r="AG94" s="14"/>
      <c r="AH94" s="14"/>
      <c r="AM94" s="14"/>
      <c r="AN94" s="14"/>
    </row>
    <row r="95" spans="1:40" s="15" customFormat="1" ht="21" customHeight="1" x14ac:dyDescent="0.2">
      <c r="A95" s="14"/>
      <c r="AE95" s="14"/>
      <c r="AF95" s="14"/>
      <c r="AG95" s="14"/>
      <c r="AH95" s="14"/>
      <c r="AM95" s="14"/>
      <c r="AN95" s="14"/>
    </row>
    <row r="96" spans="1:40" s="15" customFormat="1" ht="21" customHeight="1" x14ac:dyDescent="0.2">
      <c r="A96" s="14"/>
      <c r="AE96" s="14"/>
      <c r="AF96" s="14"/>
      <c r="AG96" s="14"/>
      <c r="AH96" s="14"/>
      <c r="AM96" s="14"/>
      <c r="AN96" s="14"/>
    </row>
    <row r="97" spans="1:40" s="15" customFormat="1" ht="21" customHeight="1" x14ac:dyDescent="0.2">
      <c r="A97" s="14"/>
      <c r="AE97" s="14"/>
      <c r="AF97" s="14"/>
      <c r="AG97" s="14"/>
      <c r="AH97" s="14"/>
      <c r="AM97" s="14"/>
      <c r="AN97" s="14"/>
    </row>
    <row r="98" spans="1:40" s="15" customFormat="1" ht="21" customHeight="1" x14ac:dyDescent="0.2">
      <c r="A98" s="14"/>
      <c r="AE98" s="14"/>
      <c r="AF98" s="14"/>
      <c r="AG98" s="14"/>
      <c r="AH98" s="14"/>
      <c r="AM98" s="14"/>
      <c r="AN98" s="14"/>
    </row>
    <row r="99" spans="1:40" s="15" customFormat="1" ht="21" customHeight="1" x14ac:dyDescent="0.2">
      <c r="A99" s="14"/>
      <c r="AE99" s="14"/>
      <c r="AF99" s="14"/>
      <c r="AG99" s="14"/>
      <c r="AH99" s="14"/>
      <c r="AM99" s="14"/>
      <c r="AN99" s="14"/>
    </row>
    <row r="100" spans="1:40" s="15" customFormat="1" ht="21" customHeight="1" x14ac:dyDescent="0.2">
      <c r="A100" s="14"/>
      <c r="AE100" s="14"/>
      <c r="AF100" s="14"/>
      <c r="AG100" s="14"/>
      <c r="AH100" s="14"/>
      <c r="AM100" s="14"/>
      <c r="AN100" s="14"/>
    </row>
    <row r="101" spans="1:40" s="15" customFormat="1" ht="21" customHeight="1" x14ac:dyDescent="0.2">
      <c r="A101" s="14"/>
      <c r="AE101" s="14"/>
      <c r="AF101" s="14"/>
      <c r="AG101" s="14"/>
      <c r="AH101" s="14"/>
      <c r="AM101" s="14"/>
      <c r="AN101" s="14"/>
    </row>
    <row r="102" spans="1:40" s="15" customFormat="1" ht="21" customHeight="1" x14ac:dyDescent="0.2">
      <c r="A102" s="14"/>
      <c r="AE102" s="14"/>
      <c r="AF102" s="14"/>
      <c r="AG102" s="14"/>
      <c r="AH102" s="14"/>
      <c r="AM102" s="14"/>
      <c r="AN102" s="14"/>
    </row>
    <row r="103" spans="1:40" s="15" customFormat="1" ht="21" customHeight="1" x14ac:dyDescent="0.2">
      <c r="A103" s="14"/>
      <c r="AE103" s="14"/>
      <c r="AF103" s="14"/>
      <c r="AG103" s="14"/>
      <c r="AH103" s="14"/>
      <c r="AM103" s="14"/>
      <c r="AN103" s="14"/>
    </row>
    <row r="104" spans="1:40" s="15" customFormat="1" ht="21" customHeight="1" x14ac:dyDescent="0.2">
      <c r="A104" s="14"/>
      <c r="AE104" s="14"/>
      <c r="AF104" s="14"/>
      <c r="AG104" s="14"/>
      <c r="AH104" s="14"/>
      <c r="AM104" s="14"/>
      <c r="AN104" s="14"/>
    </row>
    <row r="105" spans="1:40" s="15" customFormat="1" ht="21" customHeight="1" x14ac:dyDescent="0.2">
      <c r="A105" s="14"/>
      <c r="AE105" s="14"/>
      <c r="AF105" s="14"/>
      <c r="AG105" s="14"/>
      <c r="AH105" s="14"/>
      <c r="AM105" s="14"/>
      <c r="AN105" s="14"/>
    </row>
    <row r="106" spans="1:40" s="15" customFormat="1" ht="21" customHeight="1" x14ac:dyDescent="0.2">
      <c r="A106" s="14"/>
      <c r="AE106" s="14"/>
      <c r="AF106" s="14"/>
      <c r="AG106" s="14"/>
      <c r="AH106" s="14"/>
      <c r="AM106" s="14"/>
      <c r="AN106" s="14"/>
    </row>
    <row r="107" spans="1:40" s="15" customFormat="1" ht="21" customHeight="1" x14ac:dyDescent="0.2">
      <c r="A107" s="14"/>
      <c r="AE107" s="14"/>
      <c r="AF107" s="14"/>
      <c r="AG107" s="14"/>
      <c r="AH107" s="14"/>
      <c r="AM107" s="14"/>
      <c r="AN107" s="14"/>
    </row>
    <row r="108" spans="1:40" s="15" customFormat="1" ht="21" customHeight="1" x14ac:dyDescent="0.2">
      <c r="A108" s="14"/>
      <c r="AE108" s="14"/>
      <c r="AF108" s="14"/>
      <c r="AG108" s="14"/>
      <c r="AH108" s="14"/>
      <c r="AM108" s="14"/>
      <c r="AN108" s="14"/>
    </row>
    <row r="109" spans="1:40" s="15" customFormat="1" ht="21" customHeight="1" x14ac:dyDescent="0.2">
      <c r="A109" s="14"/>
      <c r="AE109" s="14"/>
      <c r="AF109" s="14"/>
      <c r="AG109" s="14"/>
      <c r="AH109" s="14"/>
      <c r="AM109" s="14"/>
      <c r="AN109" s="14"/>
    </row>
    <row r="110" spans="1:40" s="15" customFormat="1" ht="21" customHeight="1" x14ac:dyDescent="0.2">
      <c r="A110" s="14"/>
      <c r="AE110" s="14"/>
      <c r="AF110" s="14"/>
      <c r="AG110" s="14"/>
      <c r="AH110" s="14"/>
      <c r="AM110" s="14"/>
      <c r="AN110" s="14"/>
    </row>
    <row r="111" spans="1:40" s="15" customFormat="1" ht="21" customHeight="1" x14ac:dyDescent="0.2">
      <c r="A111" s="14"/>
      <c r="AE111" s="14"/>
      <c r="AF111" s="14"/>
      <c r="AG111" s="14"/>
      <c r="AH111" s="14"/>
      <c r="AM111" s="14"/>
      <c r="AN111" s="14"/>
    </row>
    <row r="112" spans="1:40" s="15" customFormat="1" ht="21" customHeight="1" x14ac:dyDescent="0.2">
      <c r="A112" s="14"/>
      <c r="AE112" s="14"/>
      <c r="AF112" s="14"/>
      <c r="AG112" s="14"/>
      <c r="AH112" s="14"/>
      <c r="AM112" s="14"/>
      <c r="AN112" s="14"/>
    </row>
    <row r="113" spans="1:40" s="15" customFormat="1" ht="21" customHeight="1" x14ac:dyDescent="0.2">
      <c r="A113" s="14"/>
      <c r="AE113" s="14"/>
      <c r="AF113" s="14"/>
      <c r="AG113" s="14"/>
      <c r="AH113" s="14"/>
      <c r="AM113" s="14"/>
      <c r="AN113" s="14"/>
    </row>
    <row r="114" spans="1:40" s="15" customFormat="1" ht="21" customHeight="1" x14ac:dyDescent="0.2">
      <c r="A114" s="14"/>
      <c r="AE114" s="14"/>
      <c r="AF114" s="14"/>
      <c r="AG114" s="14"/>
      <c r="AH114" s="14"/>
      <c r="AM114" s="14"/>
      <c r="AN114" s="14"/>
    </row>
    <row r="115" spans="1:40" s="15" customFormat="1" ht="21" customHeight="1" x14ac:dyDescent="0.2">
      <c r="A115" s="14"/>
      <c r="AE115" s="14"/>
      <c r="AF115" s="14"/>
      <c r="AG115" s="14"/>
      <c r="AH115" s="14"/>
      <c r="AM115" s="14"/>
      <c r="AN115" s="14"/>
    </row>
    <row r="116" spans="1:40" s="15" customFormat="1" ht="21" customHeight="1" x14ac:dyDescent="0.2">
      <c r="A116" s="14"/>
      <c r="AE116" s="14"/>
      <c r="AF116" s="14"/>
      <c r="AG116" s="14"/>
      <c r="AH116" s="14"/>
      <c r="AM116" s="14"/>
      <c r="AN116" s="14"/>
    </row>
    <row r="117" spans="1:40" s="15" customFormat="1" ht="21" customHeight="1" x14ac:dyDescent="0.2">
      <c r="A117" s="14"/>
      <c r="AE117" s="14"/>
      <c r="AF117" s="14"/>
      <c r="AG117" s="14"/>
      <c r="AH117" s="14"/>
      <c r="AM117" s="14"/>
      <c r="AN117" s="14"/>
    </row>
    <row r="118" spans="1:40" s="15" customFormat="1" ht="21" customHeight="1" x14ac:dyDescent="0.2">
      <c r="A118" s="14"/>
      <c r="AE118" s="14"/>
      <c r="AF118" s="14"/>
      <c r="AG118" s="14"/>
      <c r="AH118" s="14"/>
      <c r="AM118" s="14"/>
      <c r="AN118" s="14"/>
    </row>
    <row r="119" spans="1:40" s="15" customFormat="1" ht="21" customHeight="1" x14ac:dyDescent="0.2">
      <c r="A119" s="14"/>
      <c r="AE119" s="14"/>
      <c r="AF119" s="14"/>
      <c r="AG119" s="14"/>
      <c r="AH119" s="14"/>
      <c r="AM119" s="14"/>
      <c r="AN119" s="14"/>
    </row>
    <row r="120" spans="1:40" s="15" customFormat="1" ht="21" customHeight="1" x14ac:dyDescent="0.2">
      <c r="A120" s="14"/>
      <c r="AE120" s="14"/>
      <c r="AF120" s="14"/>
      <c r="AG120" s="14"/>
      <c r="AH120" s="14"/>
      <c r="AM120" s="14"/>
      <c r="AN120" s="14"/>
    </row>
    <row r="121" spans="1:40" s="15" customFormat="1" ht="21" customHeight="1" x14ac:dyDescent="0.2">
      <c r="A121" s="14"/>
      <c r="AE121" s="14"/>
      <c r="AF121" s="14"/>
      <c r="AG121" s="14"/>
      <c r="AH121" s="14"/>
      <c r="AM121" s="14"/>
      <c r="AN121" s="14"/>
    </row>
    <row r="122" spans="1:40" s="15" customFormat="1" ht="21" customHeight="1" x14ac:dyDescent="0.2">
      <c r="A122" s="14"/>
      <c r="AE122" s="14"/>
      <c r="AF122" s="14"/>
      <c r="AG122" s="14"/>
      <c r="AH122" s="14"/>
      <c r="AM122" s="14"/>
      <c r="AN122" s="14"/>
    </row>
    <row r="123" spans="1:40" s="15" customFormat="1" ht="21" customHeight="1" x14ac:dyDescent="0.2">
      <c r="A123" s="14"/>
      <c r="AE123" s="14"/>
      <c r="AF123" s="14"/>
      <c r="AG123" s="14"/>
      <c r="AH123" s="14"/>
      <c r="AM123" s="14"/>
      <c r="AN123" s="14"/>
    </row>
    <row r="124" spans="1:40" s="15" customFormat="1" ht="21" customHeight="1" x14ac:dyDescent="0.2">
      <c r="A124" s="14"/>
      <c r="AE124" s="14"/>
      <c r="AF124" s="14"/>
      <c r="AG124" s="14"/>
      <c r="AH124" s="14"/>
      <c r="AM124" s="14"/>
      <c r="AN124" s="14"/>
    </row>
    <row r="125" spans="1:40" s="15" customFormat="1" ht="21" customHeight="1" x14ac:dyDescent="0.2">
      <c r="A125" s="14"/>
      <c r="AE125" s="14"/>
      <c r="AF125" s="14"/>
      <c r="AG125" s="14"/>
      <c r="AH125" s="14"/>
      <c r="AM125" s="14"/>
      <c r="AN125" s="14"/>
    </row>
    <row r="126" spans="1:40" s="15" customFormat="1" ht="21" customHeight="1" x14ac:dyDescent="0.2">
      <c r="A126" s="14"/>
      <c r="AE126" s="14"/>
      <c r="AF126" s="14"/>
      <c r="AG126" s="14"/>
      <c r="AH126" s="14"/>
      <c r="AM126" s="14"/>
      <c r="AN126" s="14"/>
    </row>
    <row r="127" spans="1:40" s="15" customFormat="1" ht="21" customHeight="1" x14ac:dyDescent="0.2">
      <c r="A127" s="14"/>
      <c r="AE127" s="14"/>
      <c r="AF127" s="14"/>
      <c r="AG127" s="14"/>
      <c r="AH127" s="14"/>
      <c r="AM127" s="14"/>
      <c r="AN127" s="14"/>
    </row>
    <row r="128" spans="1:40" s="15" customFormat="1" ht="21" customHeight="1" x14ac:dyDescent="0.2">
      <c r="A128" s="14"/>
      <c r="AE128" s="14"/>
      <c r="AF128" s="14"/>
      <c r="AG128" s="14"/>
      <c r="AH128" s="14"/>
      <c r="AM128" s="14"/>
      <c r="AN128" s="14"/>
    </row>
    <row r="129" spans="1:40" s="15" customFormat="1" ht="21" customHeight="1" x14ac:dyDescent="0.2">
      <c r="A129" s="14"/>
      <c r="AE129" s="14"/>
      <c r="AF129" s="14"/>
      <c r="AG129" s="14"/>
      <c r="AH129" s="14"/>
      <c r="AM129" s="14"/>
      <c r="AN129" s="14"/>
    </row>
    <row r="130" spans="1:40" s="15" customFormat="1" ht="21" customHeight="1" x14ac:dyDescent="0.2">
      <c r="A130" s="14"/>
      <c r="AE130" s="14"/>
      <c r="AF130" s="14"/>
      <c r="AG130" s="14"/>
      <c r="AH130" s="14"/>
      <c r="AM130" s="14"/>
      <c r="AN130" s="14"/>
    </row>
    <row r="131" spans="1:40" s="15" customFormat="1" ht="21" customHeight="1" x14ac:dyDescent="0.2">
      <c r="A131" s="14"/>
      <c r="AE131" s="14"/>
      <c r="AF131" s="14"/>
      <c r="AG131" s="14"/>
      <c r="AH131" s="14"/>
      <c r="AM131" s="14"/>
      <c r="AN131" s="14"/>
    </row>
    <row r="132" spans="1:40" s="15" customFormat="1" ht="21" customHeight="1" x14ac:dyDescent="0.2">
      <c r="A132" s="14"/>
      <c r="AE132" s="14"/>
      <c r="AF132" s="14"/>
      <c r="AG132" s="14"/>
      <c r="AH132" s="14"/>
      <c r="AM132" s="14"/>
      <c r="AN132" s="14"/>
    </row>
    <row r="133" spans="1:40" s="15" customFormat="1" ht="21" customHeight="1" x14ac:dyDescent="0.2">
      <c r="A133" s="14"/>
      <c r="AE133" s="14"/>
      <c r="AF133" s="14"/>
      <c r="AG133" s="14"/>
      <c r="AH133" s="14"/>
      <c r="AM133" s="14"/>
      <c r="AN133" s="14"/>
    </row>
    <row r="134" spans="1:40" s="15" customFormat="1" ht="21" customHeight="1" x14ac:dyDescent="0.2">
      <c r="A134" s="14"/>
      <c r="AE134" s="14"/>
      <c r="AF134" s="14"/>
      <c r="AG134" s="14"/>
      <c r="AH134" s="14"/>
      <c r="AM134" s="14"/>
      <c r="AN134" s="14"/>
    </row>
    <row r="135" spans="1:40" s="15" customFormat="1" ht="21" customHeight="1" x14ac:dyDescent="0.2">
      <c r="A135" s="14"/>
      <c r="AE135" s="14"/>
      <c r="AF135" s="14"/>
      <c r="AG135" s="14"/>
      <c r="AH135" s="14"/>
      <c r="AM135" s="14"/>
      <c r="AN135" s="14"/>
    </row>
    <row r="136" spans="1:40" s="15" customFormat="1" ht="21" customHeight="1" x14ac:dyDescent="0.2">
      <c r="A136" s="14"/>
      <c r="AE136" s="14"/>
      <c r="AF136" s="14"/>
      <c r="AG136" s="14"/>
      <c r="AH136" s="14"/>
      <c r="AM136" s="14"/>
      <c r="AN136" s="14"/>
    </row>
    <row r="137" spans="1:40" s="15" customFormat="1" ht="21" customHeight="1" x14ac:dyDescent="0.2">
      <c r="A137" s="14"/>
      <c r="AE137" s="14"/>
      <c r="AF137" s="14"/>
      <c r="AG137" s="14"/>
      <c r="AH137" s="14"/>
      <c r="AM137" s="14"/>
      <c r="AN137" s="14"/>
    </row>
    <row r="138" spans="1:40" s="15" customFormat="1" ht="21" customHeight="1" x14ac:dyDescent="0.2">
      <c r="A138" s="14"/>
      <c r="AE138" s="14"/>
      <c r="AF138" s="14"/>
      <c r="AG138" s="14"/>
      <c r="AH138" s="14"/>
      <c r="AM138" s="14"/>
      <c r="AN138" s="14"/>
    </row>
    <row r="139" spans="1:40" s="15" customFormat="1" ht="21" customHeight="1" x14ac:dyDescent="0.2">
      <c r="A139" s="14"/>
      <c r="AE139" s="14"/>
      <c r="AF139" s="14"/>
      <c r="AG139" s="14"/>
      <c r="AH139" s="14"/>
      <c r="AM139" s="14"/>
      <c r="AN139" s="14"/>
    </row>
    <row r="140" spans="1:40" s="15" customFormat="1" ht="21" customHeight="1" x14ac:dyDescent="0.2">
      <c r="A140" s="14"/>
      <c r="AE140" s="14"/>
      <c r="AF140" s="14"/>
      <c r="AG140" s="14"/>
      <c r="AH140" s="14"/>
      <c r="AM140" s="14"/>
      <c r="AN140" s="14"/>
    </row>
    <row r="141" spans="1:40" s="15" customFormat="1" ht="21" customHeight="1" x14ac:dyDescent="0.2">
      <c r="A141" s="14"/>
      <c r="AE141" s="14"/>
      <c r="AF141" s="14"/>
      <c r="AG141" s="14"/>
      <c r="AH141" s="14"/>
      <c r="AM141" s="14"/>
      <c r="AN141" s="14"/>
    </row>
    <row r="142" spans="1:40" s="15" customFormat="1" ht="21" customHeight="1" x14ac:dyDescent="0.2">
      <c r="A142" s="14"/>
      <c r="AE142" s="14"/>
      <c r="AF142" s="14"/>
      <c r="AG142" s="14"/>
      <c r="AH142" s="14"/>
      <c r="AM142" s="14"/>
      <c r="AN142" s="14"/>
    </row>
    <row r="143" spans="1:40" s="15" customFormat="1" ht="21" customHeight="1" x14ac:dyDescent="0.2">
      <c r="A143" s="14"/>
      <c r="AE143" s="14"/>
      <c r="AF143" s="14"/>
      <c r="AG143" s="14"/>
      <c r="AH143" s="14"/>
      <c r="AM143" s="14"/>
      <c r="AN143" s="14"/>
    </row>
    <row r="144" spans="1:40" s="15" customFormat="1" ht="21" customHeight="1" x14ac:dyDescent="0.2">
      <c r="A144" s="14"/>
      <c r="AE144" s="14"/>
      <c r="AF144" s="14"/>
      <c r="AG144" s="14"/>
      <c r="AH144" s="14"/>
      <c r="AM144" s="14"/>
      <c r="AN144" s="14"/>
    </row>
    <row r="145" spans="1:40" s="15" customFormat="1" ht="21" customHeight="1" x14ac:dyDescent="0.2">
      <c r="A145" s="14"/>
      <c r="AE145" s="14"/>
      <c r="AF145" s="14"/>
      <c r="AG145" s="14"/>
      <c r="AH145" s="14"/>
      <c r="AM145" s="14"/>
      <c r="AN145" s="14"/>
    </row>
    <row r="146" spans="1:40" s="15" customFormat="1" ht="21" customHeight="1" x14ac:dyDescent="0.2">
      <c r="A146" s="14"/>
      <c r="AE146" s="14"/>
      <c r="AF146" s="14"/>
      <c r="AG146" s="14"/>
      <c r="AH146" s="14"/>
      <c r="AM146" s="14"/>
      <c r="AN146" s="14"/>
    </row>
    <row r="147" spans="1:40" s="15" customFormat="1" ht="21" customHeight="1" x14ac:dyDescent="0.2">
      <c r="A147" s="14"/>
      <c r="AE147" s="14"/>
      <c r="AF147" s="14"/>
      <c r="AG147" s="14"/>
      <c r="AH147" s="14"/>
      <c r="AM147" s="14"/>
      <c r="AN147" s="14"/>
    </row>
    <row r="148" spans="1:40" s="15" customFormat="1" ht="21" customHeight="1" x14ac:dyDescent="0.2">
      <c r="A148" s="14"/>
      <c r="AE148" s="14"/>
      <c r="AF148" s="14"/>
      <c r="AG148" s="14"/>
      <c r="AH148" s="14"/>
      <c r="AM148" s="14"/>
      <c r="AN148" s="14"/>
    </row>
    <row r="149" spans="1:40" s="15" customFormat="1" ht="21" customHeight="1" x14ac:dyDescent="0.2">
      <c r="A149" s="14"/>
      <c r="AE149" s="14"/>
      <c r="AF149" s="14"/>
      <c r="AG149" s="14"/>
      <c r="AH149" s="14"/>
      <c r="AM149" s="14"/>
      <c r="AN149" s="14"/>
    </row>
    <row r="150" spans="1:40" s="15" customFormat="1" ht="21" customHeight="1" x14ac:dyDescent="0.2">
      <c r="A150" s="14"/>
      <c r="AE150" s="14"/>
      <c r="AF150" s="14"/>
      <c r="AG150" s="14"/>
      <c r="AH150" s="14"/>
      <c r="AM150" s="14"/>
      <c r="AN150" s="14"/>
    </row>
    <row r="151" spans="1:40" s="15" customFormat="1" ht="21" customHeight="1" x14ac:dyDescent="0.2">
      <c r="A151" s="14"/>
      <c r="AE151" s="14"/>
      <c r="AF151" s="14"/>
      <c r="AG151" s="14"/>
      <c r="AH151" s="14"/>
      <c r="AM151" s="14"/>
      <c r="AN151" s="14"/>
    </row>
    <row r="152" spans="1:40" s="15" customFormat="1" ht="21" customHeight="1" x14ac:dyDescent="0.2">
      <c r="A152" s="14"/>
      <c r="AE152" s="14"/>
      <c r="AF152" s="14"/>
      <c r="AG152" s="14"/>
      <c r="AH152" s="14"/>
      <c r="AM152" s="14"/>
      <c r="AN152" s="14"/>
    </row>
    <row r="153" spans="1:40" s="15" customFormat="1" ht="21" customHeight="1" x14ac:dyDescent="0.2">
      <c r="A153" s="14"/>
      <c r="AE153" s="14"/>
      <c r="AF153" s="14"/>
      <c r="AG153" s="14"/>
      <c r="AH153" s="14"/>
      <c r="AM153" s="14"/>
      <c r="AN153" s="14"/>
    </row>
    <row r="154" spans="1:40" s="15" customFormat="1" ht="21" customHeight="1" x14ac:dyDescent="0.2">
      <c r="A154" s="14"/>
      <c r="AE154" s="14"/>
      <c r="AF154" s="14"/>
      <c r="AG154" s="14"/>
      <c r="AH154" s="14"/>
      <c r="AM154" s="14"/>
      <c r="AN154" s="14"/>
    </row>
    <row r="155" spans="1:40" s="15" customFormat="1" ht="21" customHeight="1" x14ac:dyDescent="0.2">
      <c r="A155" s="14"/>
      <c r="AE155" s="14"/>
      <c r="AF155" s="14"/>
      <c r="AG155" s="14"/>
      <c r="AH155" s="14"/>
      <c r="AM155" s="14"/>
      <c r="AN155" s="14"/>
    </row>
    <row r="156" spans="1:40" s="15" customFormat="1" ht="21" customHeight="1" x14ac:dyDescent="0.2">
      <c r="A156" s="14"/>
      <c r="AE156" s="14"/>
      <c r="AF156" s="14"/>
      <c r="AG156" s="14"/>
      <c r="AH156" s="14"/>
      <c r="AM156" s="14"/>
      <c r="AN156" s="14"/>
    </row>
    <row r="157" spans="1:40" s="15" customFormat="1" ht="21" customHeight="1" x14ac:dyDescent="0.2">
      <c r="A157" s="14"/>
      <c r="AE157" s="14"/>
      <c r="AF157" s="14"/>
      <c r="AG157" s="14"/>
      <c r="AH157" s="14"/>
      <c r="AM157" s="14"/>
      <c r="AN157" s="14"/>
    </row>
    <row r="158" spans="1:40" s="15" customFormat="1" ht="21" customHeight="1" x14ac:dyDescent="0.2">
      <c r="A158" s="14"/>
      <c r="AE158" s="14"/>
      <c r="AF158" s="14"/>
      <c r="AG158" s="14"/>
      <c r="AH158" s="14"/>
      <c r="AM158" s="14"/>
      <c r="AN158" s="14"/>
    </row>
    <row r="159" spans="1:40" s="15" customFormat="1" ht="21" customHeight="1" x14ac:dyDescent="0.2">
      <c r="A159" s="14"/>
      <c r="AE159" s="14"/>
      <c r="AF159" s="14"/>
      <c r="AG159" s="14"/>
      <c r="AH159" s="14"/>
      <c r="AM159" s="14"/>
      <c r="AN159" s="14"/>
    </row>
    <row r="160" spans="1:40" s="15" customFormat="1" ht="21" customHeight="1" x14ac:dyDescent="0.2">
      <c r="A160" s="14"/>
      <c r="AE160" s="14"/>
      <c r="AF160" s="14"/>
      <c r="AG160" s="14"/>
      <c r="AH160" s="14"/>
      <c r="AM160" s="14"/>
      <c r="AN160" s="14"/>
    </row>
    <row r="161" spans="1:40" s="15" customFormat="1" ht="21" customHeight="1" x14ac:dyDescent="0.2">
      <c r="A161" s="14"/>
      <c r="AE161" s="14"/>
      <c r="AF161" s="14"/>
      <c r="AG161" s="14"/>
      <c r="AH161" s="14"/>
      <c r="AM161" s="14"/>
      <c r="AN161" s="14"/>
    </row>
    <row r="162" spans="1:40" s="15" customFormat="1" ht="21" customHeight="1" x14ac:dyDescent="0.2">
      <c r="A162" s="14"/>
      <c r="AE162" s="14"/>
      <c r="AF162" s="14"/>
      <c r="AG162" s="14"/>
      <c r="AH162" s="14"/>
      <c r="AM162" s="14"/>
      <c r="AN162" s="14"/>
    </row>
    <row r="163" spans="1:40" s="15" customFormat="1" ht="21" customHeight="1" x14ac:dyDescent="0.2">
      <c r="A163" s="14"/>
      <c r="AE163" s="14"/>
      <c r="AF163" s="14"/>
      <c r="AG163" s="14"/>
      <c r="AH163" s="14"/>
      <c r="AM163" s="14"/>
      <c r="AN163" s="14"/>
    </row>
    <row r="164" spans="1:40" s="15" customFormat="1" ht="21" customHeight="1" x14ac:dyDescent="0.2">
      <c r="A164" s="14"/>
      <c r="AE164" s="14"/>
      <c r="AF164" s="14"/>
      <c r="AG164" s="14"/>
      <c r="AH164" s="14"/>
      <c r="AM164" s="14"/>
      <c r="AN164" s="14"/>
    </row>
    <row r="165" spans="1:40" s="15" customFormat="1" ht="21" customHeight="1" x14ac:dyDescent="0.2">
      <c r="A165" s="14"/>
      <c r="AE165" s="14"/>
      <c r="AF165" s="14"/>
      <c r="AG165" s="14"/>
      <c r="AH165" s="14"/>
      <c r="AM165" s="14"/>
      <c r="AN165" s="14"/>
    </row>
    <row r="166" spans="1:40" s="15" customFormat="1" ht="21" customHeight="1" x14ac:dyDescent="0.2">
      <c r="A166" s="14"/>
      <c r="AE166" s="14"/>
      <c r="AF166" s="14"/>
      <c r="AG166" s="14"/>
      <c r="AH166" s="14"/>
      <c r="AM166" s="14"/>
      <c r="AN166" s="14"/>
    </row>
    <row r="167" spans="1:40" s="15" customFormat="1" ht="21" customHeight="1" x14ac:dyDescent="0.2">
      <c r="A167" s="14"/>
      <c r="AE167" s="14"/>
      <c r="AF167" s="14"/>
      <c r="AG167" s="14"/>
      <c r="AH167" s="14"/>
      <c r="AM167" s="14"/>
      <c r="AN167" s="14"/>
    </row>
    <row r="168" spans="1:40" s="15" customFormat="1" ht="21" customHeight="1" x14ac:dyDescent="0.2">
      <c r="A168" s="14"/>
      <c r="AE168" s="14"/>
      <c r="AF168" s="14"/>
      <c r="AG168" s="14"/>
      <c r="AH168" s="14"/>
      <c r="AM168" s="14"/>
      <c r="AN168" s="14"/>
    </row>
    <row r="169" spans="1:40" s="15" customFormat="1" ht="21" customHeight="1" x14ac:dyDescent="0.2">
      <c r="A169" s="14"/>
      <c r="AE169" s="14"/>
      <c r="AF169" s="14"/>
      <c r="AG169" s="14"/>
      <c r="AH169" s="14"/>
      <c r="AM169" s="14"/>
      <c r="AN169" s="14"/>
    </row>
    <row r="170" spans="1:40" s="15" customFormat="1" ht="21" customHeight="1" x14ac:dyDescent="0.2">
      <c r="A170" s="14"/>
      <c r="AE170" s="14"/>
      <c r="AF170" s="14"/>
      <c r="AG170" s="14"/>
      <c r="AH170" s="14"/>
      <c r="AM170" s="14"/>
      <c r="AN170" s="14"/>
    </row>
    <row r="171" spans="1:40" s="15" customFormat="1" ht="21" customHeight="1" x14ac:dyDescent="0.2">
      <c r="A171" s="14"/>
      <c r="AE171" s="14"/>
      <c r="AF171" s="14"/>
      <c r="AG171" s="14"/>
      <c r="AH171" s="14"/>
      <c r="AM171" s="14"/>
      <c r="AN171" s="14"/>
    </row>
    <row r="172" spans="1:40" s="15" customFormat="1" ht="21" customHeight="1" x14ac:dyDescent="0.2">
      <c r="A172" s="14"/>
      <c r="AE172" s="14"/>
      <c r="AF172" s="14"/>
      <c r="AG172" s="14"/>
      <c r="AH172" s="14"/>
      <c r="AM172" s="14"/>
      <c r="AN172" s="14"/>
    </row>
    <row r="173" spans="1:40" s="15" customFormat="1" ht="21" customHeight="1" x14ac:dyDescent="0.2">
      <c r="A173" s="14"/>
      <c r="AE173" s="14"/>
      <c r="AF173" s="14"/>
      <c r="AG173" s="14"/>
      <c r="AH173" s="14"/>
      <c r="AM173" s="14"/>
      <c r="AN173" s="14"/>
    </row>
    <row r="174" spans="1:40" s="15" customFormat="1" ht="21" customHeight="1" x14ac:dyDescent="0.2">
      <c r="A174" s="14"/>
      <c r="AE174" s="14"/>
      <c r="AF174" s="14"/>
      <c r="AG174" s="14"/>
      <c r="AH174" s="14"/>
      <c r="AM174" s="14"/>
      <c r="AN174" s="14"/>
    </row>
    <row r="175" spans="1:40" s="15" customFormat="1" ht="21" customHeight="1" x14ac:dyDescent="0.2">
      <c r="A175" s="14"/>
      <c r="AE175" s="14"/>
      <c r="AF175" s="14"/>
      <c r="AG175" s="14"/>
      <c r="AH175" s="14"/>
      <c r="AM175" s="14"/>
      <c r="AN175" s="14"/>
    </row>
    <row r="176" spans="1:40" s="15" customFormat="1" ht="21" customHeight="1" x14ac:dyDescent="0.2">
      <c r="A176" s="14"/>
      <c r="AE176" s="14"/>
      <c r="AF176" s="14"/>
      <c r="AG176" s="14"/>
      <c r="AH176" s="14"/>
      <c r="AM176" s="14"/>
      <c r="AN176" s="14"/>
    </row>
    <row r="177" spans="1:40" s="15" customFormat="1" ht="21" customHeight="1" x14ac:dyDescent="0.2">
      <c r="A177" s="14"/>
      <c r="AE177" s="14"/>
      <c r="AF177" s="14"/>
      <c r="AG177" s="14"/>
      <c r="AH177" s="14"/>
      <c r="AM177" s="14"/>
      <c r="AN177" s="14"/>
    </row>
    <row r="178" spans="1:40" s="15" customFormat="1" ht="21" customHeight="1" x14ac:dyDescent="0.2">
      <c r="A178" s="14"/>
      <c r="AE178" s="14"/>
      <c r="AF178" s="14"/>
      <c r="AG178" s="14"/>
      <c r="AH178" s="14"/>
      <c r="AM178" s="14"/>
      <c r="AN178" s="14"/>
    </row>
    <row r="179" spans="1:40" s="15" customFormat="1" ht="21" customHeight="1" x14ac:dyDescent="0.2">
      <c r="A179" s="14"/>
      <c r="AE179" s="14"/>
      <c r="AF179" s="14"/>
      <c r="AG179" s="14"/>
      <c r="AH179" s="14"/>
      <c r="AM179" s="14"/>
      <c r="AN179" s="14"/>
    </row>
    <row r="180" spans="1:40" s="15" customFormat="1" ht="21" customHeight="1" x14ac:dyDescent="0.2">
      <c r="A180" s="14"/>
      <c r="AE180" s="14"/>
      <c r="AF180" s="14"/>
      <c r="AG180" s="14"/>
      <c r="AH180" s="14"/>
      <c r="AM180" s="14"/>
      <c r="AN180" s="14"/>
    </row>
    <row r="181" spans="1:40" s="15" customFormat="1" ht="21" customHeight="1" x14ac:dyDescent="0.2">
      <c r="A181" s="14"/>
      <c r="AE181" s="14"/>
      <c r="AF181" s="14"/>
      <c r="AG181" s="14"/>
      <c r="AH181" s="14"/>
      <c r="AM181" s="14"/>
      <c r="AN181" s="14"/>
    </row>
    <row r="182" spans="1:40" s="15" customFormat="1" ht="21" customHeight="1" x14ac:dyDescent="0.2">
      <c r="A182" s="14"/>
      <c r="AE182" s="14"/>
      <c r="AF182" s="14"/>
      <c r="AG182" s="14"/>
      <c r="AH182" s="14"/>
      <c r="AM182" s="14"/>
      <c r="AN182" s="14"/>
    </row>
    <row r="183" spans="1:40" s="15" customFormat="1" ht="21" customHeight="1" x14ac:dyDescent="0.2">
      <c r="A183" s="14"/>
      <c r="AE183" s="14"/>
      <c r="AF183" s="14"/>
      <c r="AG183" s="14"/>
      <c r="AH183" s="14"/>
      <c r="AM183" s="14"/>
      <c r="AN183" s="14"/>
    </row>
    <row r="184" spans="1:40" s="15" customFormat="1" ht="21" customHeight="1" x14ac:dyDescent="0.2">
      <c r="A184" s="14"/>
      <c r="AE184" s="14"/>
      <c r="AF184" s="14"/>
      <c r="AG184" s="14"/>
      <c r="AH184" s="14"/>
      <c r="AM184" s="14"/>
      <c r="AN184" s="14"/>
    </row>
    <row r="185" spans="1:40" s="15" customFormat="1" ht="21" customHeight="1" x14ac:dyDescent="0.2">
      <c r="A185" s="14"/>
      <c r="AE185" s="14"/>
      <c r="AF185" s="14"/>
      <c r="AG185" s="14"/>
      <c r="AH185" s="14"/>
      <c r="AM185" s="14"/>
      <c r="AN185" s="14"/>
    </row>
    <row r="186" spans="1:40" s="15" customFormat="1" ht="21" customHeight="1" x14ac:dyDescent="0.2">
      <c r="A186" s="14"/>
      <c r="AE186" s="14"/>
      <c r="AF186" s="14"/>
      <c r="AG186" s="14"/>
      <c r="AH186" s="14"/>
      <c r="AM186" s="14"/>
      <c r="AN186" s="14"/>
    </row>
    <row r="187" spans="1:40" s="15" customFormat="1" ht="21" customHeight="1" x14ac:dyDescent="0.2">
      <c r="A187" s="14"/>
      <c r="AE187" s="14"/>
      <c r="AF187" s="14"/>
      <c r="AG187" s="14"/>
      <c r="AH187" s="14"/>
      <c r="AM187" s="14"/>
      <c r="AN187" s="14"/>
    </row>
    <row r="188" spans="1:40" s="15" customFormat="1" ht="21" customHeight="1" x14ac:dyDescent="0.2">
      <c r="A188" s="14"/>
      <c r="AE188" s="14"/>
      <c r="AF188" s="14"/>
      <c r="AG188" s="14"/>
      <c r="AH188" s="14"/>
      <c r="AM188" s="14"/>
      <c r="AN188" s="14"/>
    </row>
    <row r="189" spans="1:40" s="15" customFormat="1" ht="21" customHeight="1" x14ac:dyDescent="0.2">
      <c r="A189" s="14"/>
      <c r="AE189" s="14"/>
      <c r="AF189" s="14"/>
      <c r="AG189" s="14"/>
      <c r="AH189" s="14"/>
      <c r="AM189" s="14"/>
      <c r="AN189" s="14"/>
    </row>
    <row r="190" spans="1:40" s="15" customFormat="1" ht="21" customHeight="1" x14ac:dyDescent="0.2">
      <c r="A190" s="14"/>
      <c r="AE190" s="14"/>
      <c r="AF190" s="14"/>
      <c r="AG190" s="14"/>
      <c r="AH190" s="14"/>
      <c r="AM190" s="14"/>
      <c r="AN190" s="14"/>
    </row>
    <row r="191" spans="1:40" s="15" customFormat="1" ht="21" customHeight="1" x14ac:dyDescent="0.2">
      <c r="A191" s="14"/>
      <c r="AE191" s="14"/>
      <c r="AF191" s="14"/>
      <c r="AG191" s="14"/>
      <c r="AH191" s="14"/>
      <c r="AM191" s="14"/>
      <c r="AN191" s="14"/>
    </row>
    <row r="192" spans="1:40" s="15" customFormat="1" ht="21" customHeight="1" x14ac:dyDescent="0.2">
      <c r="A192" s="14"/>
      <c r="AE192" s="14"/>
      <c r="AF192" s="14"/>
      <c r="AG192" s="14"/>
      <c r="AH192" s="14"/>
      <c r="AM192" s="14"/>
      <c r="AN192" s="14"/>
    </row>
    <row r="193" spans="1:40" s="15" customFormat="1" ht="21" customHeight="1" x14ac:dyDescent="0.2">
      <c r="A193" s="14"/>
      <c r="AE193" s="14"/>
      <c r="AF193" s="14"/>
      <c r="AG193" s="14"/>
      <c r="AH193" s="14"/>
      <c r="AM193" s="14"/>
      <c r="AN193" s="14"/>
    </row>
    <row r="194" spans="1:40" s="15" customFormat="1" ht="21" customHeight="1" x14ac:dyDescent="0.2">
      <c r="A194" s="14"/>
      <c r="AE194" s="14"/>
      <c r="AF194" s="14"/>
      <c r="AG194" s="14"/>
      <c r="AH194" s="14"/>
      <c r="AM194" s="14"/>
      <c r="AN194" s="14"/>
    </row>
    <row r="195" spans="1:40" s="15" customFormat="1" ht="21" customHeight="1" x14ac:dyDescent="0.2">
      <c r="A195" s="14"/>
      <c r="AE195" s="14"/>
      <c r="AF195" s="14"/>
      <c r="AG195" s="14"/>
      <c r="AH195" s="14"/>
      <c r="AM195" s="14"/>
      <c r="AN195" s="14"/>
    </row>
    <row r="196" spans="1:40" s="15" customFormat="1" ht="21" customHeight="1" x14ac:dyDescent="0.2">
      <c r="A196" s="14"/>
      <c r="AE196" s="14"/>
      <c r="AF196" s="14"/>
      <c r="AG196" s="14"/>
      <c r="AH196" s="14"/>
      <c r="AM196" s="14"/>
      <c r="AN196" s="14"/>
    </row>
    <row r="197" spans="1:40" s="15" customFormat="1" ht="21" customHeight="1" x14ac:dyDescent="0.2">
      <c r="A197" s="14"/>
      <c r="AE197" s="14"/>
      <c r="AF197" s="14"/>
      <c r="AG197" s="14"/>
      <c r="AH197" s="14"/>
      <c r="AM197" s="14"/>
      <c r="AN197" s="14"/>
    </row>
    <row r="198" spans="1:40" s="15" customFormat="1" ht="21" customHeight="1" x14ac:dyDescent="0.2">
      <c r="A198" s="14"/>
      <c r="AE198" s="14"/>
      <c r="AF198" s="14"/>
      <c r="AG198" s="14"/>
      <c r="AH198" s="14"/>
      <c r="AM198" s="14"/>
      <c r="AN198" s="14"/>
    </row>
    <row r="199" spans="1:40" s="15" customFormat="1" ht="21" customHeight="1" x14ac:dyDescent="0.2">
      <c r="A199" s="14"/>
      <c r="AE199" s="14"/>
      <c r="AF199" s="14"/>
      <c r="AG199" s="14"/>
      <c r="AH199" s="14"/>
      <c r="AM199" s="14"/>
      <c r="AN199" s="14"/>
    </row>
    <row r="200" spans="1:40" s="15" customFormat="1" ht="21" customHeight="1" x14ac:dyDescent="0.2">
      <c r="A200" s="14"/>
      <c r="AE200" s="14"/>
      <c r="AF200" s="14"/>
      <c r="AG200" s="14"/>
      <c r="AH200" s="14"/>
      <c r="AM200" s="14"/>
      <c r="AN200" s="14"/>
    </row>
    <row r="201" spans="1:40" s="15" customFormat="1" ht="21" customHeight="1" x14ac:dyDescent="0.2">
      <c r="A201" s="14"/>
      <c r="AE201" s="14"/>
      <c r="AF201" s="14"/>
      <c r="AG201" s="14"/>
      <c r="AH201" s="14"/>
      <c r="AM201" s="14"/>
      <c r="AN201" s="14"/>
    </row>
    <row r="202" spans="1:40" s="15" customFormat="1" ht="21" customHeight="1" x14ac:dyDescent="0.2">
      <c r="A202" s="14"/>
      <c r="AE202" s="14"/>
      <c r="AF202" s="14"/>
      <c r="AG202" s="14"/>
      <c r="AH202" s="14"/>
      <c r="AM202" s="14"/>
      <c r="AN202" s="14"/>
    </row>
    <row r="203" spans="1:40" s="15" customFormat="1" ht="21" customHeight="1" x14ac:dyDescent="0.2">
      <c r="A203" s="14"/>
      <c r="AE203" s="14"/>
      <c r="AF203" s="14"/>
      <c r="AG203" s="14"/>
      <c r="AH203" s="14"/>
      <c r="AM203" s="14"/>
      <c r="AN203" s="14"/>
    </row>
    <row r="204" spans="1:40" s="15" customFormat="1" ht="21" customHeight="1" x14ac:dyDescent="0.2">
      <c r="A204" s="14"/>
      <c r="AE204" s="14"/>
      <c r="AF204" s="14"/>
      <c r="AG204" s="14"/>
      <c r="AH204" s="14"/>
      <c r="AM204" s="14"/>
      <c r="AN204" s="14"/>
    </row>
    <row r="205" spans="1:40" s="15" customFormat="1" ht="21" customHeight="1" x14ac:dyDescent="0.2">
      <c r="A205" s="14"/>
      <c r="AE205" s="14"/>
      <c r="AF205" s="14"/>
      <c r="AG205" s="14"/>
      <c r="AH205" s="14"/>
      <c r="AM205" s="14"/>
      <c r="AN205" s="14"/>
    </row>
    <row r="206" spans="1:40" s="15" customFormat="1" ht="21" customHeight="1" x14ac:dyDescent="0.2">
      <c r="A206" s="14"/>
      <c r="AE206" s="14"/>
      <c r="AF206" s="14"/>
      <c r="AG206" s="14"/>
      <c r="AH206" s="14"/>
      <c r="AM206" s="14"/>
      <c r="AN206" s="14"/>
    </row>
    <row r="207" spans="1:40" s="15" customFormat="1" ht="21" customHeight="1" x14ac:dyDescent="0.2">
      <c r="A207" s="14"/>
      <c r="AE207" s="14"/>
      <c r="AF207" s="14"/>
      <c r="AG207" s="14"/>
      <c r="AH207" s="14"/>
      <c r="AM207" s="14"/>
      <c r="AN207" s="14"/>
    </row>
    <row r="208" spans="1:40" s="15" customFormat="1" ht="21" customHeight="1" x14ac:dyDescent="0.2">
      <c r="A208" s="14"/>
      <c r="AE208" s="14"/>
      <c r="AF208" s="14"/>
      <c r="AG208" s="14"/>
      <c r="AH208" s="14"/>
      <c r="AM208" s="14"/>
      <c r="AN208" s="14"/>
    </row>
    <row r="209" spans="1:40" s="15" customFormat="1" ht="21" customHeight="1" x14ac:dyDescent="0.2">
      <c r="A209" s="14"/>
      <c r="AE209" s="14"/>
      <c r="AF209" s="14"/>
      <c r="AG209" s="14"/>
      <c r="AH209" s="14"/>
      <c r="AM209" s="14"/>
      <c r="AN209" s="14"/>
    </row>
    <row r="210" spans="1:40" s="15" customFormat="1" ht="21" customHeight="1" x14ac:dyDescent="0.2">
      <c r="A210" s="14"/>
      <c r="AE210" s="14"/>
      <c r="AF210" s="14"/>
      <c r="AG210" s="14"/>
      <c r="AH210" s="14"/>
      <c r="AM210" s="14"/>
      <c r="AN210" s="14"/>
    </row>
    <row r="211" spans="1:40" s="15" customFormat="1" ht="21" customHeight="1" x14ac:dyDescent="0.2">
      <c r="A211" s="14"/>
      <c r="AE211" s="14"/>
      <c r="AF211" s="14"/>
      <c r="AG211" s="14"/>
      <c r="AH211" s="14"/>
      <c r="AM211" s="14"/>
      <c r="AN211" s="14"/>
    </row>
    <row r="212" spans="1:40" s="15" customFormat="1" ht="21" customHeight="1" x14ac:dyDescent="0.2">
      <c r="A212" s="14"/>
      <c r="AE212" s="14"/>
      <c r="AF212" s="14"/>
      <c r="AG212" s="14"/>
      <c r="AH212" s="14"/>
      <c r="AM212" s="14"/>
      <c r="AN212" s="14"/>
    </row>
    <row r="213" spans="1:40" s="15" customFormat="1" ht="21" customHeight="1" x14ac:dyDescent="0.2">
      <c r="A213" s="14"/>
      <c r="AE213" s="14"/>
      <c r="AF213" s="14"/>
      <c r="AG213" s="14"/>
      <c r="AH213" s="14"/>
      <c r="AM213" s="14"/>
      <c r="AN213" s="14"/>
    </row>
    <row r="214" spans="1:40" s="15" customFormat="1" ht="21" customHeight="1" x14ac:dyDescent="0.2">
      <c r="A214" s="14"/>
      <c r="AE214" s="14"/>
      <c r="AF214" s="14"/>
      <c r="AG214" s="14"/>
      <c r="AH214" s="14"/>
      <c r="AM214" s="14"/>
      <c r="AN214" s="14"/>
    </row>
    <row r="215" spans="1:40" s="15" customFormat="1" ht="21" customHeight="1" x14ac:dyDescent="0.2">
      <c r="A215" s="14"/>
      <c r="AE215" s="14"/>
      <c r="AF215" s="14"/>
      <c r="AG215" s="14"/>
      <c r="AH215" s="14"/>
      <c r="AM215" s="14"/>
      <c r="AN215" s="14"/>
    </row>
    <row r="216" spans="1:40" s="15" customFormat="1" ht="21" customHeight="1" x14ac:dyDescent="0.2">
      <c r="A216" s="14"/>
      <c r="AE216" s="14"/>
      <c r="AF216" s="14"/>
      <c r="AG216" s="14"/>
      <c r="AH216" s="14"/>
      <c r="AM216" s="14"/>
      <c r="AN216" s="14"/>
    </row>
    <row r="217" spans="1:40" s="15" customFormat="1" ht="21" customHeight="1" x14ac:dyDescent="0.2">
      <c r="A217" s="14"/>
      <c r="AE217" s="14"/>
      <c r="AF217" s="14"/>
      <c r="AG217" s="14"/>
      <c r="AH217" s="14"/>
      <c r="AM217" s="14"/>
      <c r="AN217" s="14"/>
    </row>
    <row r="218" spans="1:40" s="15" customFormat="1" ht="21" customHeight="1" x14ac:dyDescent="0.2">
      <c r="A218" s="14"/>
      <c r="AE218" s="14"/>
      <c r="AF218" s="14"/>
      <c r="AG218" s="14"/>
      <c r="AH218" s="14"/>
      <c r="AM218" s="14"/>
      <c r="AN218" s="14"/>
    </row>
    <row r="219" spans="1:40" s="15" customFormat="1" ht="21" customHeight="1" x14ac:dyDescent="0.2">
      <c r="A219" s="14"/>
      <c r="AE219" s="14"/>
      <c r="AF219" s="14"/>
      <c r="AG219" s="14"/>
      <c r="AH219" s="14"/>
      <c r="AM219" s="14"/>
      <c r="AN219" s="14"/>
    </row>
    <row r="220" spans="1:40" s="15" customFormat="1" ht="21" customHeight="1" x14ac:dyDescent="0.2">
      <c r="A220" s="14"/>
      <c r="AE220" s="14"/>
      <c r="AF220" s="14"/>
      <c r="AG220" s="14"/>
      <c r="AH220" s="14"/>
      <c r="AM220" s="14"/>
      <c r="AN220" s="14"/>
    </row>
    <row r="221" spans="1:40" s="15" customFormat="1" ht="21" customHeight="1" x14ac:dyDescent="0.2">
      <c r="A221" s="14"/>
      <c r="AE221" s="14"/>
      <c r="AF221" s="14"/>
      <c r="AG221" s="14"/>
      <c r="AH221" s="14"/>
      <c r="AM221" s="14"/>
      <c r="AN221" s="14"/>
    </row>
    <row r="222" spans="1:40" s="15" customFormat="1" ht="21" customHeight="1" x14ac:dyDescent="0.2">
      <c r="A222" s="14"/>
      <c r="AE222" s="14"/>
      <c r="AF222" s="14"/>
      <c r="AG222" s="14"/>
      <c r="AH222" s="14"/>
      <c r="AM222" s="14"/>
      <c r="AN222" s="14"/>
    </row>
    <row r="223" spans="1:40" s="15" customFormat="1" ht="21" customHeight="1" x14ac:dyDescent="0.2">
      <c r="A223" s="14"/>
      <c r="AE223" s="14"/>
      <c r="AF223" s="14"/>
      <c r="AG223" s="14"/>
      <c r="AH223" s="14"/>
      <c r="AM223" s="14"/>
      <c r="AN223" s="14"/>
    </row>
    <row r="224" spans="1:40" s="15" customFormat="1" ht="21" customHeight="1" x14ac:dyDescent="0.2">
      <c r="A224" s="14"/>
      <c r="AE224" s="14"/>
      <c r="AF224" s="14"/>
      <c r="AG224" s="14"/>
      <c r="AH224" s="14"/>
      <c r="AM224" s="14"/>
      <c r="AN224" s="14"/>
    </row>
    <row r="225" spans="1:40" s="15" customFormat="1" ht="21" customHeight="1" x14ac:dyDescent="0.2">
      <c r="A225" s="14"/>
      <c r="AE225" s="14"/>
      <c r="AF225" s="14"/>
      <c r="AG225" s="14"/>
      <c r="AH225" s="14"/>
      <c r="AM225" s="14"/>
      <c r="AN225" s="14"/>
    </row>
    <row r="226" spans="1:40" s="15" customFormat="1" ht="21" customHeight="1" x14ac:dyDescent="0.2">
      <c r="A226" s="14"/>
      <c r="AE226" s="14"/>
      <c r="AF226" s="14"/>
      <c r="AG226" s="14"/>
      <c r="AH226" s="14"/>
      <c r="AM226" s="14"/>
      <c r="AN226" s="14"/>
    </row>
    <row r="227" spans="1:40" s="15" customFormat="1" ht="21" customHeight="1" x14ac:dyDescent="0.2">
      <c r="A227" s="14"/>
      <c r="AE227" s="14"/>
      <c r="AF227" s="14"/>
      <c r="AG227" s="14"/>
      <c r="AH227" s="14"/>
      <c r="AM227" s="14"/>
      <c r="AN227" s="14"/>
    </row>
    <row r="228" spans="1:40" s="15" customFormat="1" ht="21" customHeight="1" x14ac:dyDescent="0.2">
      <c r="A228" s="14"/>
      <c r="AE228" s="14"/>
      <c r="AF228" s="14"/>
      <c r="AG228" s="14"/>
      <c r="AH228" s="14"/>
      <c r="AM228" s="14"/>
      <c r="AN228" s="14"/>
    </row>
    <row r="229" spans="1:40" s="15" customFormat="1" ht="21" customHeight="1" x14ac:dyDescent="0.2">
      <c r="A229" s="14"/>
      <c r="AE229" s="14"/>
      <c r="AF229" s="14"/>
      <c r="AG229" s="14"/>
      <c r="AH229" s="14"/>
      <c r="AM229" s="14"/>
      <c r="AN229" s="14"/>
    </row>
    <row r="230" spans="1:40" s="15" customFormat="1" ht="21" customHeight="1" x14ac:dyDescent="0.2">
      <c r="A230" s="14"/>
      <c r="AE230" s="14"/>
      <c r="AF230" s="14"/>
      <c r="AG230" s="14"/>
      <c r="AH230" s="14"/>
      <c r="AM230" s="14"/>
      <c r="AN230" s="14"/>
    </row>
    <row r="231" spans="1:40" s="15" customFormat="1" ht="21" customHeight="1" x14ac:dyDescent="0.2">
      <c r="A231" s="14"/>
      <c r="AE231" s="14"/>
      <c r="AF231" s="14"/>
      <c r="AG231" s="14"/>
      <c r="AH231" s="14"/>
      <c r="AM231" s="14"/>
      <c r="AN231" s="14"/>
    </row>
    <row r="232" spans="1:40" s="15" customFormat="1" ht="21" customHeight="1" x14ac:dyDescent="0.2">
      <c r="A232" s="14"/>
      <c r="AE232" s="14"/>
      <c r="AF232" s="14"/>
      <c r="AG232" s="14"/>
      <c r="AH232" s="14"/>
      <c r="AM232" s="14"/>
      <c r="AN232" s="14"/>
    </row>
    <row r="233" spans="1:40" s="15" customFormat="1" ht="21" customHeight="1" x14ac:dyDescent="0.2">
      <c r="A233" s="14"/>
      <c r="AE233" s="14"/>
      <c r="AF233" s="14"/>
      <c r="AG233" s="14"/>
      <c r="AH233" s="14"/>
      <c r="AM233" s="14"/>
      <c r="AN233" s="14"/>
    </row>
    <row r="234" spans="1:40" s="15" customFormat="1" ht="21" customHeight="1" x14ac:dyDescent="0.2">
      <c r="A234" s="14"/>
      <c r="AE234" s="14"/>
      <c r="AF234" s="14"/>
      <c r="AG234" s="14"/>
      <c r="AH234" s="14"/>
      <c r="AM234" s="14"/>
      <c r="AN234" s="14"/>
    </row>
    <row r="235" spans="1:40" s="15" customFormat="1" ht="21" customHeight="1" x14ac:dyDescent="0.2">
      <c r="A235" s="14"/>
      <c r="AE235" s="14"/>
      <c r="AF235" s="14"/>
      <c r="AG235" s="14"/>
      <c r="AH235" s="14"/>
      <c r="AM235" s="14"/>
      <c r="AN235" s="14"/>
    </row>
    <row r="236" spans="1:40" s="15" customFormat="1" ht="21" customHeight="1" x14ac:dyDescent="0.2">
      <c r="A236" s="14"/>
      <c r="AE236" s="14"/>
      <c r="AF236" s="14"/>
      <c r="AG236" s="14"/>
      <c r="AH236" s="14"/>
      <c r="AM236" s="14"/>
      <c r="AN236" s="14"/>
    </row>
    <row r="237" spans="1:40" s="15" customFormat="1" ht="21" customHeight="1" x14ac:dyDescent="0.2">
      <c r="A237" s="14"/>
      <c r="AE237" s="14"/>
      <c r="AF237" s="14"/>
      <c r="AG237" s="14"/>
      <c r="AH237" s="14"/>
      <c r="AM237" s="14"/>
      <c r="AN237" s="14"/>
    </row>
    <row r="238" spans="1:40" s="15" customFormat="1" ht="21" customHeight="1" x14ac:dyDescent="0.2">
      <c r="A238" s="14"/>
      <c r="AE238" s="14"/>
      <c r="AF238" s="14"/>
      <c r="AG238" s="14"/>
      <c r="AH238" s="14"/>
      <c r="AM238" s="14"/>
      <c r="AN238" s="14"/>
    </row>
    <row r="239" spans="1:40" s="15" customFormat="1" ht="21" customHeight="1" x14ac:dyDescent="0.2">
      <c r="A239" s="14"/>
      <c r="AE239" s="14"/>
      <c r="AF239" s="14"/>
      <c r="AG239" s="14"/>
      <c r="AH239" s="14"/>
      <c r="AM239" s="14"/>
      <c r="AN239" s="14"/>
    </row>
    <row r="240" spans="1:40" s="15" customFormat="1" ht="21" customHeight="1" x14ac:dyDescent="0.2">
      <c r="A240" s="14"/>
      <c r="AE240" s="14"/>
      <c r="AF240" s="14"/>
      <c r="AG240" s="14"/>
      <c r="AH240" s="14"/>
      <c r="AM240" s="14"/>
      <c r="AN240" s="14"/>
    </row>
    <row r="241" spans="1:40" s="15" customFormat="1" ht="21" customHeight="1" x14ac:dyDescent="0.2">
      <c r="A241" s="14"/>
      <c r="AE241" s="14"/>
      <c r="AF241" s="14"/>
      <c r="AG241" s="14"/>
      <c r="AH241" s="14"/>
      <c r="AM241" s="14"/>
      <c r="AN241" s="14"/>
    </row>
    <row r="242" spans="1:40" s="15" customFormat="1" ht="21" customHeight="1" x14ac:dyDescent="0.2">
      <c r="A242" s="14"/>
      <c r="AE242" s="14"/>
      <c r="AF242" s="14"/>
      <c r="AG242" s="14"/>
      <c r="AH242" s="14"/>
      <c r="AM242" s="14"/>
      <c r="AN242" s="14"/>
    </row>
    <row r="243" spans="1:40" s="15" customFormat="1" ht="21" customHeight="1" x14ac:dyDescent="0.2">
      <c r="A243" s="14"/>
      <c r="AE243" s="14"/>
      <c r="AF243" s="14"/>
      <c r="AG243" s="14"/>
      <c r="AH243" s="14"/>
      <c r="AM243" s="14"/>
      <c r="AN243" s="14"/>
    </row>
    <row r="244" spans="1:40" s="15" customFormat="1" ht="21" customHeight="1" x14ac:dyDescent="0.2">
      <c r="A244" s="14"/>
      <c r="AE244" s="14"/>
      <c r="AF244" s="14"/>
      <c r="AG244" s="14"/>
      <c r="AH244" s="14"/>
      <c r="AM244" s="14"/>
      <c r="AN244" s="14"/>
    </row>
    <row r="245" spans="1:40" s="15" customFormat="1" ht="21" customHeight="1" x14ac:dyDescent="0.2">
      <c r="A245" s="14"/>
      <c r="AE245" s="14"/>
      <c r="AF245" s="14"/>
      <c r="AG245" s="14"/>
      <c r="AH245" s="14"/>
      <c r="AM245" s="14"/>
      <c r="AN245" s="14"/>
    </row>
    <row r="246" spans="1:40" s="15" customFormat="1" ht="21" customHeight="1" x14ac:dyDescent="0.2">
      <c r="A246" s="14"/>
      <c r="AE246" s="14"/>
      <c r="AF246" s="14"/>
      <c r="AG246" s="14"/>
      <c r="AH246" s="14"/>
      <c r="AM246" s="14"/>
      <c r="AN246" s="14"/>
    </row>
    <row r="247" spans="1:40" s="15" customFormat="1" ht="21" customHeight="1" x14ac:dyDescent="0.2">
      <c r="A247" s="14"/>
      <c r="AE247" s="14"/>
      <c r="AF247" s="14"/>
      <c r="AG247" s="14"/>
      <c r="AH247" s="14"/>
      <c r="AM247" s="14"/>
      <c r="AN247" s="14"/>
    </row>
    <row r="248" spans="1:40" s="15" customFormat="1" ht="21" customHeight="1" x14ac:dyDescent="0.2">
      <c r="A248" s="14"/>
      <c r="AE248" s="14"/>
      <c r="AF248" s="14"/>
      <c r="AG248" s="14"/>
      <c r="AH248" s="14"/>
      <c r="AM248" s="14"/>
      <c r="AN248" s="14"/>
    </row>
    <row r="249" spans="1:40" s="15" customFormat="1" ht="21" customHeight="1" x14ac:dyDescent="0.2">
      <c r="A249" s="14"/>
      <c r="AE249" s="14"/>
      <c r="AF249" s="14"/>
      <c r="AG249" s="14"/>
      <c r="AH249" s="14"/>
      <c r="AM249" s="14"/>
      <c r="AN249" s="14"/>
    </row>
    <row r="250" spans="1:40" s="15" customFormat="1" ht="21" customHeight="1" x14ac:dyDescent="0.2">
      <c r="A250" s="14"/>
      <c r="AE250" s="14"/>
      <c r="AF250" s="14"/>
      <c r="AG250" s="14"/>
      <c r="AH250" s="14"/>
      <c r="AM250" s="14"/>
      <c r="AN250" s="14"/>
    </row>
    <row r="251" spans="1:40" s="15" customFormat="1" ht="21" customHeight="1" x14ac:dyDescent="0.2">
      <c r="A251" s="14"/>
      <c r="AE251" s="14"/>
      <c r="AF251" s="14"/>
      <c r="AG251" s="14"/>
      <c r="AH251" s="14"/>
      <c r="AM251" s="14"/>
      <c r="AN251" s="14"/>
    </row>
    <row r="252" spans="1:40" s="15" customFormat="1" ht="21" customHeight="1" x14ac:dyDescent="0.2">
      <c r="A252" s="14"/>
      <c r="AE252" s="14"/>
      <c r="AF252" s="14"/>
      <c r="AG252" s="14"/>
      <c r="AH252" s="14"/>
      <c r="AM252" s="14"/>
      <c r="AN252" s="14"/>
    </row>
    <row r="253" spans="1:40" s="15" customFormat="1" ht="21" customHeight="1" x14ac:dyDescent="0.2">
      <c r="A253" s="14"/>
      <c r="AE253" s="14"/>
      <c r="AF253" s="14"/>
      <c r="AG253" s="14"/>
      <c r="AH253" s="14"/>
      <c r="AM253" s="14"/>
      <c r="AN253" s="14"/>
    </row>
    <row r="254" spans="1:40" s="15" customFormat="1" ht="21" customHeight="1" x14ac:dyDescent="0.2">
      <c r="A254" s="14"/>
      <c r="AE254" s="14"/>
      <c r="AF254" s="14"/>
      <c r="AG254" s="14"/>
      <c r="AH254" s="14"/>
      <c r="AM254" s="14"/>
      <c r="AN254" s="14"/>
    </row>
    <row r="255" spans="1:40" s="15" customFormat="1" ht="21" customHeight="1" x14ac:dyDescent="0.2">
      <c r="A255" s="14"/>
      <c r="AE255" s="14"/>
      <c r="AF255" s="14"/>
      <c r="AG255" s="14"/>
      <c r="AH255" s="14"/>
      <c r="AM255" s="14"/>
      <c r="AN255" s="14"/>
    </row>
    <row r="256" spans="1:40" s="15" customFormat="1" ht="21" customHeight="1" x14ac:dyDescent="0.2">
      <c r="A256" s="14"/>
      <c r="AE256" s="14"/>
      <c r="AF256" s="14"/>
      <c r="AG256" s="14"/>
      <c r="AH256" s="14"/>
      <c r="AM256" s="14"/>
      <c r="AN256" s="14"/>
    </row>
    <row r="257" spans="1:40" s="15" customFormat="1" ht="21" customHeight="1" x14ac:dyDescent="0.2">
      <c r="A257" s="14"/>
      <c r="AE257" s="14"/>
      <c r="AF257" s="14"/>
      <c r="AG257" s="14"/>
      <c r="AH257" s="14"/>
      <c r="AM257" s="14"/>
      <c r="AN257" s="14"/>
    </row>
    <row r="258" spans="1:40" s="15" customFormat="1" ht="21" customHeight="1" x14ac:dyDescent="0.2">
      <c r="A258" s="14"/>
      <c r="AE258" s="14"/>
      <c r="AF258" s="14"/>
      <c r="AG258" s="14"/>
      <c r="AH258" s="14"/>
      <c r="AM258" s="14"/>
      <c r="AN258" s="14"/>
    </row>
    <row r="259" spans="1:40" s="15" customFormat="1" ht="21" customHeight="1" x14ac:dyDescent="0.2">
      <c r="A259" s="14"/>
      <c r="AE259" s="14"/>
      <c r="AF259" s="14"/>
      <c r="AG259" s="14"/>
      <c r="AH259" s="14"/>
      <c r="AM259" s="14"/>
      <c r="AN259" s="14"/>
    </row>
    <row r="260" spans="1:40" s="15" customFormat="1" ht="21" customHeight="1" x14ac:dyDescent="0.2">
      <c r="A260" s="14"/>
      <c r="AE260" s="14"/>
      <c r="AF260" s="14"/>
      <c r="AG260" s="14"/>
      <c r="AH260" s="14"/>
      <c r="AM260" s="14"/>
      <c r="AN260" s="14"/>
    </row>
    <row r="261" spans="1:40" s="15" customFormat="1" ht="21" customHeight="1" x14ac:dyDescent="0.2">
      <c r="A261" s="14"/>
      <c r="AE261" s="14"/>
      <c r="AF261" s="14"/>
      <c r="AG261" s="14"/>
      <c r="AH261" s="14"/>
      <c r="AM261" s="14"/>
      <c r="AN261" s="14"/>
    </row>
    <row r="262" spans="1:40" s="15" customFormat="1" ht="21" customHeight="1" x14ac:dyDescent="0.2">
      <c r="A262" s="14"/>
      <c r="AE262" s="14"/>
      <c r="AF262" s="14"/>
      <c r="AG262" s="14"/>
      <c r="AH262" s="14"/>
      <c r="AM262" s="14"/>
      <c r="AN262" s="14"/>
    </row>
    <row r="263" spans="1:40" s="15" customFormat="1" ht="21" customHeight="1" x14ac:dyDescent="0.2">
      <c r="A263" s="14"/>
      <c r="AE263" s="14"/>
      <c r="AF263" s="14"/>
      <c r="AG263" s="14"/>
      <c r="AH263" s="14"/>
      <c r="AM263" s="14"/>
      <c r="AN263" s="14"/>
    </row>
    <row r="264" spans="1:40" s="15" customFormat="1" ht="21" customHeight="1" x14ac:dyDescent="0.2">
      <c r="A264" s="14"/>
      <c r="AE264" s="14"/>
      <c r="AF264" s="14"/>
      <c r="AG264" s="14"/>
      <c r="AH264" s="14"/>
      <c r="AM264" s="14"/>
      <c r="AN264" s="14"/>
    </row>
    <row r="265" spans="1:40" s="15" customFormat="1" ht="21" customHeight="1" x14ac:dyDescent="0.2">
      <c r="A265" s="14"/>
      <c r="AE265" s="14"/>
      <c r="AF265" s="14"/>
      <c r="AG265" s="14"/>
      <c r="AH265" s="14"/>
      <c r="AM265" s="14"/>
      <c r="AN265" s="14"/>
    </row>
    <row r="266" spans="1:40" s="15" customFormat="1" ht="21" customHeight="1" x14ac:dyDescent="0.2">
      <c r="A266" s="14"/>
      <c r="AE266" s="14"/>
      <c r="AF266" s="14"/>
      <c r="AG266" s="14"/>
      <c r="AH266" s="14"/>
      <c r="AM266" s="14"/>
      <c r="AN266" s="14"/>
    </row>
    <row r="267" spans="1:40" s="15" customFormat="1" ht="21" customHeight="1" x14ac:dyDescent="0.2">
      <c r="A267" s="14"/>
      <c r="AE267" s="14"/>
      <c r="AF267" s="14"/>
      <c r="AG267" s="14"/>
      <c r="AH267" s="14"/>
      <c r="AM267" s="14"/>
      <c r="AN267" s="14"/>
    </row>
    <row r="268" spans="1:40" s="15" customFormat="1" ht="21" customHeight="1" x14ac:dyDescent="0.2">
      <c r="A268" s="14"/>
      <c r="AE268" s="14"/>
      <c r="AF268" s="14"/>
      <c r="AG268" s="14"/>
      <c r="AH268" s="14"/>
      <c r="AM268" s="14"/>
      <c r="AN268" s="14"/>
    </row>
    <row r="269" spans="1:40" s="15" customFormat="1" ht="21" customHeight="1" x14ac:dyDescent="0.2">
      <c r="A269" s="14"/>
      <c r="AE269" s="14"/>
      <c r="AF269" s="14"/>
      <c r="AG269" s="14"/>
      <c r="AH269" s="14"/>
      <c r="AM269" s="14"/>
      <c r="AN269" s="14"/>
    </row>
    <row r="270" spans="1:40" s="15" customFormat="1" ht="21" customHeight="1" x14ac:dyDescent="0.2">
      <c r="A270" s="14"/>
      <c r="AE270" s="14"/>
      <c r="AF270" s="14"/>
      <c r="AG270" s="14"/>
      <c r="AH270" s="14"/>
      <c r="AM270" s="14"/>
      <c r="AN270" s="14"/>
    </row>
    <row r="271" spans="1:40" s="15" customFormat="1" ht="21" customHeight="1" x14ac:dyDescent="0.2">
      <c r="A271" s="14"/>
      <c r="AE271" s="14"/>
      <c r="AF271" s="14"/>
      <c r="AG271" s="14"/>
      <c r="AH271" s="14"/>
      <c r="AM271" s="14"/>
      <c r="AN271" s="14"/>
    </row>
    <row r="272" spans="1:40" s="15" customFormat="1" ht="21" customHeight="1" x14ac:dyDescent="0.2">
      <c r="A272" s="14"/>
      <c r="AE272" s="14"/>
      <c r="AF272" s="14"/>
      <c r="AG272" s="14"/>
      <c r="AH272" s="14"/>
      <c r="AM272" s="14"/>
      <c r="AN272" s="14"/>
    </row>
    <row r="273" spans="1:40" s="15" customFormat="1" ht="21" customHeight="1" x14ac:dyDescent="0.2">
      <c r="A273" s="14"/>
      <c r="AE273" s="14"/>
      <c r="AF273" s="14"/>
      <c r="AG273" s="14"/>
      <c r="AH273" s="14"/>
      <c r="AM273" s="14"/>
      <c r="AN273" s="14"/>
    </row>
    <row r="274" spans="1:40" s="15" customFormat="1" ht="21" customHeight="1" x14ac:dyDescent="0.2">
      <c r="A274" s="14"/>
      <c r="AE274" s="14"/>
      <c r="AF274" s="14"/>
      <c r="AG274" s="14"/>
      <c r="AH274" s="14"/>
      <c r="AM274" s="14"/>
      <c r="AN274" s="14"/>
    </row>
    <row r="275" spans="1:40" s="15" customFormat="1" ht="21" customHeight="1" x14ac:dyDescent="0.2">
      <c r="A275" s="14"/>
      <c r="AE275" s="14"/>
      <c r="AF275" s="14"/>
      <c r="AG275" s="14"/>
      <c r="AH275" s="14"/>
      <c r="AM275" s="14"/>
      <c r="AN275" s="14"/>
    </row>
    <row r="276" spans="1:40" s="15" customFormat="1" ht="21" customHeight="1" x14ac:dyDescent="0.2">
      <c r="A276" s="14"/>
      <c r="AE276" s="14"/>
      <c r="AF276" s="14"/>
      <c r="AG276" s="14"/>
      <c r="AH276" s="14"/>
      <c r="AM276" s="14"/>
      <c r="AN276" s="14"/>
    </row>
    <row r="277" spans="1:40" s="15" customFormat="1" ht="21" customHeight="1" x14ac:dyDescent="0.2">
      <c r="A277" s="14"/>
      <c r="AE277" s="14"/>
      <c r="AF277" s="14"/>
      <c r="AG277" s="14"/>
      <c r="AH277" s="14"/>
      <c r="AM277" s="14"/>
      <c r="AN277" s="14"/>
    </row>
    <row r="278" spans="1:40" s="15" customFormat="1" ht="21" customHeight="1" x14ac:dyDescent="0.2">
      <c r="A278" s="14"/>
      <c r="AE278" s="14"/>
      <c r="AF278" s="14"/>
      <c r="AG278" s="14"/>
      <c r="AH278" s="14"/>
      <c r="AM278" s="14"/>
      <c r="AN278" s="14"/>
    </row>
    <row r="279" spans="1:40" s="15" customFormat="1" ht="21" customHeight="1" x14ac:dyDescent="0.2">
      <c r="A279" s="14"/>
      <c r="AE279" s="14"/>
      <c r="AF279" s="14"/>
      <c r="AG279" s="14"/>
      <c r="AH279" s="14"/>
      <c r="AM279" s="14"/>
      <c r="AN279" s="14"/>
    </row>
    <row r="280" spans="1:40" s="15" customFormat="1" ht="21" customHeight="1" x14ac:dyDescent="0.2">
      <c r="A280" s="14"/>
      <c r="AE280" s="14"/>
      <c r="AF280" s="14"/>
      <c r="AG280" s="14"/>
      <c r="AH280" s="14"/>
      <c r="AM280" s="14"/>
      <c r="AN280" s="14"/>
    </row>
    <row r="281" spans="1:40" s="15" customFormat="1" ht="21" customHeight="1" x14ac:dyDescent="0.2">
      <c r="A281" s="14"/>
      <c r="AE281" s="14"/>
      <c r="AF281" s="14"/>
      <c r="AG281" s="14"/>
      <c r="AH281" s="14"/>
      <c r="AM281" s="14"/>
      <c r="AN281" s="14"/>
    </row>
    <row r="282" spans="1:40" s="15" customFormat="1" ht="21" customHeight="1" x14ac:dyDescent="0.2">
      <c r="A282" s="14"/>
      <c r="AE282" s="14"/>
      <c r="AF282" s="14"/>
      <c r="AG282" s="14"/>
      <c r="AH282" s="14"/>
      <c r="AM282" s="14"/>
      <c r="AN282" s="14"/>
    </row>
    <row r="283" spans="1:40" s="15" customFormat="1" ht="21" customHeight="1" x14ac:dyDescent="0.2">
      <c r="A283" s="14"/>
      <c r="AE283" s="14"/>
      <c r="AF283" s="14"/>
      <c r="AG283" s="14"/>
      <c r="AH283" s="14"/>
      <c r="AM283" s="14"/>
      <c r="AN283" s="14"/>
    </row>
    <row r="284" spans="1:40" s="15" customFormat="1" ht="21" customHeight="1" x14ac:dyDescent="0.2">
      <c r="A284" s="14"/>
      <c r="AE284" s="14"/>
      <c r="AF284" s="14"/>
      <c r="AG284" s="14"/>
      <c r="AH284" s="14"/>
      <c r="AM284" s="14"/>
      <c r="AN284" s="14"/>
    </row>
    <row r="285" spans="1:40" s="15" customFormat="1" ht="21" customHeight="1" x14ac:dyDescent="0.2">
      <c r="A285" s="14"/>
      <c r="AE285" s="14"/>
      <c r="AF285" s="14"/>
      <c r="AG285" s="14"/>
      <c r="AH285" s="14"/>
      <c r="AM285" s="14"/>
      <c r="AN285" s="14"/>
    </row>
    <row r="286" spans="1:40" s="15" customFormat="1" ht="21" customHeight="1" x14ac:dyDescent="0.2">
      <c r="A286" s="14"/>
      <c r="AE286" s="14"/>
      <c r="AF286" s="14"/>
      <c r="AG286" s="14"/>
      <c r="AH286" s="14"/>
      <c r="AM286" s="14"/>
      <c r="AN286" s="14"/>
    </row>
    <row r="287" spans="1:40" s="15" customFormat="1" ht="21" customHeight="1" x14ac:dyDescent="0.2">
      <c r="A287" s="14"/>
      <c r="AE287" s="14"/>
      <c r="AF287" s="14"/>
      <c r="AG287" s="14"/>
      <c r="AH287" s="14"/>
      <c r="AM287" s="14"/>
      <c r="AN287" s="14"/>
    </row>
    <row r="288" spans="1:40" s="15" customFormat="1" ht="21" customHeight="1" x14ac:dyDescent="0.2">
      <c r="A288" s="14"/>
      <c r="AE288" s="14"/>
      <c r="AF288" s="14"/>
      <c r="AG288" s="14"/>
      <c r="AH288" s="14"/>
      <c r="AM288" s="14"/>
      <c r="AN288" s="14"/>
    </row>
    <row r="289" spans="1:40" s="15" customFormat="1" ht="21" customHeight="1" x14ac:dyDescent="0.2">
      <c r="A289" s="14"/>
      <c r="AE289" s="14"/>
      <c r="AF289" s="14"/>
      <c r="AG289" s="14"/>
      <c r="AH289" s="14"/>
      <c r="AM289" s="14"/>
      <c r="AN289" s="14"/>
    </row>
    <row r="290" spans="1:40" s="15" customFormat="1" ht="21" customHeight="1" x14ac:dyDescent="0.2">
      <c r="A290" s="14"/>
      <c r="AE290" s="14"/>
      <c r="AF290" s="14"/>
      <c r="AG290" s="14"/>
      <c r="AH290" s="14"/>
      <c r="AM290" s="14"/>
      <c r="AN290" s="14"/>
    </row>
    <row r="291" spans="1:40" s="15" customFormat="1" ht="21" customHeight="1" x14ac:dyDescent="0.2">
      <c r="A291" s="14"/>
      <c r="AE291" s="14"/>
      <c r="AF291" s="14"/>
      <c r="AG291" s="14"/>
      <c r="AH291" s="14"/>
      <c r="AM291" s="14"/>
      <c r="AN291" s="14"/>
    </row>
    <row r="292" spans="1:40" s="15" customFormat="1" ht="21" customHeight="1" x14ac:dyDescent="0.2">
      <c r="A292" s="14"/>
      <c r="AE292" s="14"/>
      <c r="AF292" s="14"/>
      <c r="AG292" s="14"/>
      <c r="AH292" s="14"/>
      <c r="AM292" s="14"/>
      <c r="AN292" s="14"/>
    </row>
    <row r="293" spans="1:40" s="15" customFormat="1" ht="21" customHeight="1" x14ac:dyDescent="0.2">
      <c r="A293" s="14"/>
      <c r="AE293" s="14"/>
      <c r="AF293" s="14"/>
      <c r="AG293" s="14"/>
      <c r="AH293" s="14"/>
      <c r="AM293" s="14"/>
      <c r="AN293" s="14"/>
    </row>
    <row r="294" spans="1:40" s="15" customFormat="1" ht="21" customHeight="1" x14ac:dyDescent="0.2">
      <c r="A294" s="14"/>
      <c r="AE294" s="14"/>
      <c r="AF294" s="14"/>
      <c r="AG294" s="14"/>
      <c r="AH294" s="14"/>
      <c r="AM294" s="14"/>
      <c r="AN294" s="14"/>
    </row>
    <row r="295" spans="1:40" s="15" customFormat="1" ht="21" customHeight="1" x14ac:dyDescent="0.2">
      <c r="A295" s="14"/>
      <c r="AE295" s="14"/>
      <c r="AF295" s="14"/>
      <c r="AG295" s="14"/>
      <c r="AH295" s="14"/>
      <c r="AM295" s="14"/>
      <c r="AN295" s="14"/>
    </row>
    <row r="296" spans="1:40" s="15" customFormat="1" ht="21" customHeight="1" x14ac:dyDescent="0.2">
      <c r="A296" s="14"/>
      <c r="AE296" s="14"/>
      <c r="AF296" s="14"/>
      <c r="AG296" s="14"/>
      <c r="AH296" s="14"/>
      <c r="AM296" s="14"/>
      <c r="AN296" s="14"/>
    </row>
    <row r="297" spans="1:40" s="15" customFormat="1" ht="21" customHeight="1" x14ac:dyDescent="0.2">
      <c r="A297" s="14"/>
      <c r="AE297" s="14"/>
      <c r="AF297" s="14"/>
      <c r="AG297" s="14"/>
      <c r="AH297" s="14"/>
      <c r="AM297" s="14"/>
      <c r="AN297" s="14"/>
    </row>
    <row r="298" spans="1:40" s="15" customFormat="1" ht="21" customHeight="1" x14ac:dyDescent="0.2">
      <c r="A298" s="14"/>
      <c r="AE298" s="14"/>
      <c r="AF298" s="14"/>
      <c r="AG298" s="14"/>
      <c r="AH298" s="14"/>
      <c r="AM298" s="14"/>
      <c r="AN298" s="14"/>
    </row>
    <row r="299" spans="1:40" s="15" customFormat="1" ht="21" customHeight="1" x14ac:dyDescent="0.2">
      <c r="A299" s="14"/>
      <c r="AE299" s="14"/>
      <c r="AF299" s="14"/>
      <c r="AG299" s="14"/>
      <c r="AH299" s="14"/>
      <c r="AM299" s="14"/>
      <c r="AN299" s="14"/>
    </row>
    <row r="300" spans="1:40" s="15" customFormat="1" ht="21" customHeight="1" x14ac:dyDescent="0.2">
      <c r="A300" s="14"/>
      <c r="AE300" s="14"/>
      <c r="AF300" s="14"/>
      <c r="AG300" s="14"/>
      <c r="AH300" s="14"/>
      <c r="AM300" s="14"/>
      <c r="AN300" s="14"/>
    </row>
    <row r="301" spans="1:40" s="15" customFormat="1" ht="21" customHeight="1" x14ac:dyDescent="0.2">
      <c r="A301" s="14"/>
      <c r="AE301" s="14"/>
      <c r="AF301" s="14"/>
      <c r="AG301" s="14"/>
      <c r="AH301" s="14"/>
      <c r="AM301" s="14"/>
      <c r="AN301" s="14"/>
    </row>
    <row r="302" spans="1:40" s="15" customFormat="1" ht="21" customHeight="1" x14ac:dyDescent="0.2">
      <c r="A302" s="14"/>
      <c r="AE302" s="14"/>
      <c r="AF302" s="14"/>
      <c r="AG302" s="14"/>
      <c r="AH302" s="14"/>
      <c r="AM302" s="14"/>
      <c r="AN302" s="14"/>
    </row>
    <row r="303" spans="1:40" s="15" customFormat="1" ht="21" customHeight="1" x14ac:dyDescent="0.2">
      <c r="A303" s="14"/>
      <c r="AE303" s="14"/>
      <c r="AF303" s="14"/>
      <c r="AG303" s="14"/>
      <c r="AH303" s="14"/>
      <c r="AM303" s="14"/>
      <c r="AN303" s="14"/>
    </row>
    <row r="304" spans="1:40" s="15" customFormat="1" ht="21" customHeight="1" x14ac:dyDescent="0.2">
      <c r="A304" s="14"/>
      <c r="AE304" s="14"/>
      <c r="AF304" s="14"/>
      <c r="AG304" s="14"/>
      <c r="AH304" s="14"/>
      <c r="AM304" s="14"/>
      <c r="AN304" s="14"/>
    </row>
    <row r="305" spans="1:40" s="15" customFormat="1" ht="21" customHeight="1" x14ac:dyDescent="0.2">
      <c r="A305" s="14"/>
      <c r="AE305" s="14"/>
      <c r="AF305" s="14"/>
      <c r="AG305" s="14"/>
      <c r="AH305" s="14"/>
      <c r="AM305" s="14"/>
      <c r="AN305" s="14"/>
    </row>
    <row r="306" spans="1:40" s="15" customFormat="1" ht="21" customHeight="1" x14ac:dyDescent="0.2">
      <c r="A306" s="14"/>
      <c r="AE306" s="14"/>
      <c r="AF306" s="14"/>
      <c r="AG306" s="14"/>
      <c r="AH306" s="14"/>
      <c r="AM306" s="14"/>
      <c r="AN306" s="14"/>
    </row>
    <row r="307" spans="1:40" s="15" customFormat="1" ht="21" customHeight="1" x14ac:dyDescent="0.2">
      <c r="A307" s="14"/>
      <c r="AE307" s="14"/>
      <c r="AF307" s="14"/>
      <c r="AG307" s="14"/>
      <c r="AH307" s="14"/>
      <c r="AM307" s="14"/>
      <c r="AN307" s="14"/>
    </row>
    <row r="308" spans="1:40" s="15" customFormat="1" ht="21" customHeight="1" x14ac:dyDescent="0.2">
      <c r="A308" s="14"/>
      <c r="AE308" s="14"/>
      <c r="AF308" s="14"/>
      <c r="AG308" s="14"/>
      <c r="AH308" s="14"/>
      <c r="AM308" s="14"/>
      <c r="AN308" s="14"/>
    </row>
    <row r="309" spans="1:40" s="15" customFormat="1" ht="21" customHeight="1" x14ac:dyDescent="0.2">
      <c r="A309" s="14"/>
      <c r="AE309" s="14"/>
      <c r="AF309" s="14"/>
      <c r="AG309" s="14"/>
      <c r="AH309" s="14"/>
      <c r="AM309" s="14"/>
      <c r="AN309" s="14"/>
    </row>
    <row r="310" spans="1:40" s="15" customFormat="1" ht="21" customHeight="1" x14ac:dyDescent="0.2">
      <c r="A310" s="14"/>
      <c r="AE310" s="14"/>
      <c r="AF310" s="14"/>
      <c r="AG310" s="14"/>
      <c r="AH310" s="14"/>
      <c r="AM310" s="14"/>
      <c r="AN310" s="14"/>
    </row>
    <row r="311" spans="1:40" s="15" customFormat="1" ht="21" customHeight="1" x14ac:dyDescent="0.2">
      <c r="A311" s="14"/>
      <c r="AE311" s="14"/>
      <c r="AF311" s="14"/>
      <c r="AG311" s="14"/>
      <c r="AH311" s="14"/>
      <c r="AM311" s="14"/>
      <c r="AN311" s="14"/>
    </row>
    <row r="312" spans="1:40" s="15" customFormat="1" ht="21" customHeight="1" x14ac:dyDescent="0.2">
      <c r="A312" s="14"/>
      <c r="AE312" s="14"/>
      <c r="AF312" s="14"/>
      <c r="AG312" s="14"/>
      <c r="AH312" s="14"/>
      <c r="AM312" s="14"/>
      <c r="AN312" s="14"/>
    </row>
    <row r="313" spans="1:40" s="15" customFormat="1" ht="21" customHeight="1" x14ac:dyDescent="0.2">
      <c r="A313" s="14"/>
      <c r="AE313" s="14"/>
      <c r="AF313" s="14"/>
      <c r="AG313" s="14"/>
      <c r="AH313" s="14"/>
      <c r="AM313" s="14"/>
      <c r="AN313" s="14"/>
    </row>
    <row r="314" spans="1:40" s="15" customFormat="1" ht="21" customHeight="1" x14ac:dyDescent="0.2">
      <c r="A314" s="14"/>
      <c r="AE314" s="14"/>
      <c r="AF314" s="14"/>
      <c r="AG314" s="14"/>
      <c r="AH314" s="14"/>
      <c r="AM314" s="14"/>
      <c r="AN314" s="14"/>
    </row>
    <row r="315" spans="1:40" s="15" customFormat="1" ht="21" customHeight="1" x14ac:dyDescent="0.2">
      <c r="A315" s="14"/>
      <c r="AE315" s="14"/>
      <c r="AF315" s="14"/>
      <c r="AG315" s="14"/>
      <c r="AH315" s="14"/>
      <c r="AM315" s="14"/>
      <c r="AN315" s="14"/>
    </row>
    <row r="316" spans="1:40" s="15" customFormat="1" ht="21" customHeight="1" x14ac:dyDescent="0.2">
      <c r="A316" s="14"/>
      <c r="AE316" s="14"/>
      <c r="AF316" s="14"/>
      <c r="AG316" s="14"/>
      <c r="AH316" s="14"/>
      <c r="AM316" s="14"/>
      <c r="AN316" s="14"/>
    </row>
    <row r="317" spans="1:40" s="15" customFormat="1" ht="21" customHeight="1" x14ac:dyDescent="0.2">
      <c r="A317" s="14"/>
      <c r="AE317" s="14"/>
      <c r="AF317" s="14"/>
      <c r="AG317" s="14"/>
      <c r="AH317" s="14"/>
      <c r="AM317" s="14"/>
      <c r="AN317" s="14"/>
    </row>
    <row r="318" spans="1:40" s="15" customFormat="1" ht="21" customHeight="1" x14ac:dyDescent="0.2">
      <c r="A318" s="14"/>
      <c r="AE318" s="14"/>
      <c r="AF318" s="14"/>
      <c r="AG318" s="14"/>
      <c r="AH318" s="14"/>
      <c r="AM318" s="14"/>
      <c r="AN318" s="14"/>
    </row>
    <row r="319" spans="1:40" s="15" customFormat="1" ht="21" customHeight="1" x14ac:dyDescent="0.2">
      <c r="A319" s="14"/>
      <c r="AE319" s="14"/>
      <c r="AF319" s="14"/>
      <c r="AG319" s="14"/>
      <c r="AH319" s="14"/>
      <c r="AM319" s="14"/>
      <c r="AN319" s="14"/>
    </row>
    <row r="320" spans="1:40" s="15" customFormat="1" ht="21" customHeight="1" x14ac:dyDescent="0.2">
      <c r="A320" s="14"/>
      <c r="AE320" s="14"/>
      <c r="AF320" s="14"/>
      <c r="AG320" s="14"/>
      <c r="AH320" s="14"/>
      <c r="AM320" s="14"/>
      <c r="AN320" s="14"/>
    </row>
    <row r="321" spans="1:40" s="15" customFormat="1" ht="21" customHeight="1" x14ac:dyDescent="0.2">
      <c r="A321" s="14"/>
      <c r="AE321" s="14"/>
      <c r="AF321" s="14"/>
      <c r="AG321" s="14"/>
      <c r="AH321" s="14"/>
      <c r="AM321" s="14"/>
      <c r="AN321" s="14"/>
    </row>
    <row r="322" spans="1:40" s="15" customFormat="1" ht="21" customHeight="1" x14ac:dyDescent="0.2">
      <c r="A322" s="14"/>
      <c r="AE322" s="14"/>
      <c r="AF322" s="14"/>
      <c r="AG322" s="14"/>
      <c r="AH322" s="14"/>
      <c r="AM322" s="14"/>
      <c r="AN322" s="14"/>
    </row>
    <row r="323" spans="1:40" s="15" customFormat="1" ht="21" customHeight="1" x14ac:dyDescent="0.2">
      <c r="A323" s="14"/>
      <c r="AE323" s="14"/>
      <c r="AF323" s="14"/>
      <c r="AG323" s="14"/>
      <c r="AH323" s="14"/>
      <c r="AM323" s="14"/>
      <c r="AN323" s="14"/>
    </row>
    <row r="324" spans="1:40" s="15" customFormat="1" ht="21" customHeight="1" x14ac:dyDescent="0.2">
      <c r="A324" s="14"/>
      <c r="AE324" s="14"/>
      <c r="AF324" s="14"/>
      <c r="AG324" s="14"/>
      <c r="AH324" s="14"/>
      <c r="AM324" s="14"/>
      <c r="AN324" s="14"/>
    </row>
    <row r="325" spans="1:40" s="15" customFormat="1" ht="21" customHeight="1" x14ac:dyDescent="0.2">
      <c r="A325" s="14"/>
      <c r="AE325" s="14"/>
      <c r="AF325" s="14"/>
      <c r="AG325" s="14"/>
      <c r="AH325" s="14"/>
      <c r="AM325" s="14"/>
      <c r="AN325" s="14"/>
    </row>
    <row r="326" spans="1:40" s="15" customFormat="1" ht="21" customHeight="1" x14ac:dyDescent="0.2">
      <c r="A326" s="14"/>
      <c r="AE326" s="14"/>
      <c r="AF326" s="14"/>
      <c r="AG326" s="14"/>
      <c r="AH326" s="14"/>
      <c r="AM326" s="14"/>
      <c r="AN326" s="14"/>
    </row>
    <row r="327" spans="1:40" s="15" customFormat="1" ht="21" customHeight="1" x14ac:dyDescent="0.2">
      <c r="A327" s="14"/>
      <c r="AE327" s="14"/>
      <c r="AF327" s="14"/>
      <c r="AG327" s="14"/>
      <c r="AH327" s="14"/>
      <c r="AM327" s="14"/>
      <c r="AN327" s="14"/>
    </row>
    <row r="328" spans="1:40" s="15" customFormat="1" ht="21" customHeight="1" x14ac:dyDescent="0.2">
      <c r="A328" s="14"/>
      <c r="AE328" s="14"/>
      <c r="AF328" s="14"/>
      <c r="AG328" s="14"/>
      <c r="AH328" s="14"/>
      <c r="AM328" s="14"/>
      <c r="AN328" s="14"/>
    </row>
    <row r="329" spans="1:40" s="15" customFormat="1" ht="21" customHeight="1" x14ac:dyDescent="0.2">
      <c r="A329" s="14"/>
      <c r="AE329" s="14"/>
      <c r="AF329" s="14"/>
      <c r="AG329" s="14"/>
      <c r="AH329" s="14"/>
      <c r="AM329" s="14"/>
      <c r="AN329" s="14"/>
    </row>
    <row r="330" spans="1:40" s="15" customFormat="1" ht="21" customHeight="1" x14ac:dyDescent="0.2">
      <c r="A330" s="14"/>
      <c r="AE330" s="14"/>
      <c r="AF330" s="14"/>
      <c r="AG330" s="14"/>
      <c r="AH330" s="14"/>
      <c r="AM330" s="14"/>
      <c r="AN330" s="14"/>
    </row>
    <row r="331" spans="1:40" s="15" customFormat="1" ht="21" customHeight="1" x14ac:dyDescent="0.2">
      <c r="A331" s="14"/>
      <c r="AE331" s="14"/>
      <c r="AF331" s="14"/>
      <c r="AG331" s="14"/>
      <c r="AH331" s="14"/>
      <c r="AM331" s="14"/>
      <c r="AN331" s="14"/>
    </row>
    <row r="332" spans="1:40" s="15" customFormat="1" ht="21" customHeight="1" x14ac:dyDescent="0.2">
      <c r="A332" s="14"/>
      <c r="AE332" s="14"/>
      <c r="AF332" s="14"/>
      <c r="AG332" s="14"/>
      <c r="AH332" s="14"/>
      <c r="AM332" s="14"/>
      <c r="AN332" s="14"/>
    </row>
    <row r="333" spans="1:40" s="15" customFormat="1" ht="21" customHeight="1" x14ac:dyDescent="0.2">
      <c r="A333" s="14"/>
      <c r="AE333" s="14"/>
      <c r="AF333" s="14"/>
      <c r="AG333" s="14"/>
      <c r="AH333" s="14"/>
      <c r="AM333" s="14"/>
      <c r="AN333" s="14"/>
    </row>
    <row r="334" spans="1:40" s="15" customFormat="1" ht="21" customHeight="1" x14ac:dyDescent="0.2">
      <c r="A334" s="14"/>
      <c r="AE334" s="14"/>
      <c r="AF334" s="14"/>
      <c r="AG334" s="14"/>
      <c r="AH334" s="14"/>
      <c r="AM334" s="14"/>
      <c r="AN334" s="14"/>
    </row>
    <row r="335" spans="1:40" s="15" customFormat="1" ht="21" customHeight="1" x14ac:dyDescent="0.2">
      <c r="A335" s="14"/>
      <c r="AE335" s="14"/>
      <c r="AF335" s="14"/>
      <c r="AG335" s="14"/>
      <c r="AH335" s="14"/>
      <c r="AM335" s="14"/>
      <c r="AN335" s="14"/>
    </row>
    <row r="336" spans="1:40" s="15" customFormat="1" ht="21" customHeight="1" x14ac:dyDescent="0.2">
      <c r="A336" s="14"/>
      <c r="AE336" s="14"/>
      <c r="AF336" s="14"/>
      <c r="AG336" s="14"/>
      <c r="AH336" s="14"/>
      <c r="AM336" s="14"/>
      <c r="AN336" s="14"/>
    </row>
    <row r="337" spans="1:40" s="15" customFormat="1" ht="21" customHeight="1" x14ac:dyDescent="0.2">
      <c r="A337" s="14"/>
      <c r="AE337" s="14"/>
      <c r="AF337" s="14"/>
      <c r="AG337" s="14"/>
      <c r="AH337" s="14"/>
      <c r="AM337" s="14"/>
      <c r="AN337" s="14"/>
    </row>
    <row r="338" spans="1:40" s="15" customFormat="1" ht="21" customHeight="1" x14ac:dyDescent="0.2">
      <c r="A338" s="14"/>
      <c r="AE338" s="14"/>
      <c r="AF338" s="14"/>
      <c r="AG338" s="14"/>
      <c r="AH338" s="14"/>
      <c r="AM338" s="14"/>
      <c r="AN338" s="14"/>
    </row>
    <row r="339" spans="1:40" s="15" customFormat="1" ht="21" customHeight="1" x14ac:dyDescent="0.2">
      <c r="A339" s="14"/>
      <c r="AE339" s="14"/>
      <c r="AF339" s="14"/>
      <c r="AG339" s="14"/>
      <c r="AH339" s="14"/>
      <c r="AM339" s="14"/>
      <c r="AN339" s="14"/>
    </row>
    <row r="340" spans="1:40" s="15" customFormat="1" ht="21" customHeight="1" x14ac:dyDescent="0.2">
      <c r="A340" s="14"/>
      <c r="AE340" s="14"/>
      <c r="AF340" s="14"/>
      <c r="AG340" s="14"/>
      <c r="AH340" s="14"/>
      <c r="AM340" s="14"/>
      <c r="AN340" s="14"/>
    </row>
    <row r="341" spans="1:40" s="15" customFormat="1" ht="21" customHeight="1" x14ac:dyDescent="0.2">
      <c r="A341" s="14"/>
      <c r="AE341" s="14"/>
      <c r="AF341" s="14"/>
      <c r="AG341" s="14"/>
      <c r="AH341" s="14"/>
      <c r="AM341" s="14"/>
      <c r="AN341" s="14"/>
    </row>
    <row r="342" spans="1:40" s="15" customFormat="1" ht="21" customHeight="1" x14ac:dyDescent="0.2">
      <c r="A342" s="14"/>
      <c r="AE342" s="14"/>
      <c r="AF342" s="14"/>
      <c r="AG342" s="14"/>
      <c r="AH342" s="14"/>
      <c r="AM342" s="14"/>
      <c r="AN342" s="14"/>
    </row>
    <row r="343" spans="1:40" s="15" customFormat="1" ht="21" customHeight="1" x14ac:dyDescent="0.2">
      <c r="A343" s="14"/>
      <c r="AE343" s="14"/>
      <c r="AF343" s="14"/>
      <c r="AG343" s="14"/>
      <c r="AH343" s="14"/>
      <c r="AM343" s="14"/>
      <c r="AN343" s="14"/>
    </row>
    <row r="344" spans="1:40" s="15" customFormat="1" ht="21" customHeight="1" x14ac:dyDescent="0.2">
      <c r="A344" s="14"/>
      <c r="AE344" s="14"/>
      <c r="AF344" s="14"/>
      <c r="AG344" s="14"/>
      <c r="AH344" s="14"/>
      <c r="AM344" s="14"/>
      <c r="AN344" s="14"/>
    </row>
    <row r="345" spans="1:40" s="15" customFormat="1" ht="21" customHeight="1" x14ac:dyDescent="0.2">
      <c r="A345" s="14"/>
      <c r="AE345" s="14"/>
      <c r="AF345" s="14"/>
      <c r="AG345" s="14"/>
      <c r="AH345" s="14"/>
      <c r="AM345" s="14"/>
      <c r="AN345" s="14"/>
    </row>
    <row r="346" spans="1:40" s="15" customFormat="1" ht="21" customHeight="1" x14ac:dyDescent="0.2">
      <c r="A346" s="14"/>
      <c r="AE346" s="14"/>
      <c r="AF346" s="14"/>
      <c r="AG346" s="14"/>
      <c r="AH346" s="14"/>
      <c r="AM346" s="14"/>
      <c r="AN346" s="14"/>
    </row>
    <row r="347" spans="1:40" s="15" customFormat="1" ht="21" customHeight="1" x14ac:dyDescent="0.2">
      <c r="A347" s="14"/>
      <c r="AE347" s="14"/>
      <c r="AF347" s="14"/>
      <c r="AG347" s="14"/>
      <c r="AH347" s="14"/>
      <c r="AM347" s="14"/>
      <c r="AN347" s="14"/>
    </row>
    <row r="348" spans="1:40" s="15" customFormat="1" ht="21" customHeight="1" x14ac:dyDescent="0.2">
      <c r="A348" s="14"/>
      <c r="AE348" s="14"/>
      <c r="AF348" s="14"/>
      <c r="AG348" s="14"/>
      <c r="AH348" s="14"/>
      <c r="AM348" s="14"/>
      <c r="AN348" s="14"/>
    </row>
    <row r="349" spans="1:40" s="15" customFormat="1" ht="21" customHeight="1" x14ac:dyDescent="0.2">
      <c r="A349" s="14"/>
      <c r="AE349" s="14"/>
      <c r="AF349" s="14"/>
      <c r="AG349" s="14"/>
      <c r="AH349" s="14"/>
      <c r="AM349" s="14"/>
      <c r="AN349" s="14"/>
    </row>
    <row r="350" spans="1:40" s="15" customFormat="1" ht="21" customHeight="1" x14ac:dyDescent="0.2">
      <c r="A350" s="14"/>
      <c r="AE350" s="14"/>
      <c r="AF350" s="14"/>
      <c r="AG350" s="14"/>
      <c r="AH350" s="14"/>
      <c r="AM350" s="14"/>
      <c r="AN350" s="14"/>
    </row>
    <row r="351" spans="1:40" s="15" customFormat="1" ht="21" customHeight="1" x14ac:dyDescent="0.2">
      <c r="A351" s="14"/>
      <c r="AE351" s="14"/>
      <c r="AF351" s="14"/>
      <c r="AG351" s="14"/>
      <c r="AH351" s="14"/>
      <c r="AM351" s="14"/>
      <c r="AN351" s="14"/>
    </row>
    <row r="352" spans="1:40" s="15" customFormat="1" ht="21" customHeight="1" x14ac:dyDescent="0.2">
      <c r="A352" s="14"/>
      <c r="AE352" s="14"/>
      <c r="AF352" s="14"/>
      <c r="AG352" s="14"/>
      <c r="AH352" s="14"/>
      <c r="AM352" s="14"/>
      <c r="AN352" s="14"/>
    </row>
    <row r="353" spans="1:44" s="15" customFormat="1" ht="21" customHeight="1" x14ac:dyDescent="0.2">
      <c r="A353" s="14"/>
      <c r="AE353" s="14"/>
      <c r="AF353" s="14"/>
      <c r="AG353" s="14"/>
      <c r="AH353" s="14"/>
      <c r="AM353" s="14"/>
      <c r="AN353" s="14"/>
    </row>
    <row r="354" spans="1:44" s="15" customFormat="1" ht="21" customHeight="1" x14ac:dyDescent="0.2">
      <c r="A354" s="14"/>
      <c r="AE354" s="14"/>
      <c r="AF354" s="14"/>
      <c r="AG354" s="14"/>
      <c r="AH354" s="14"/>
      <c r="AM354" s="14"/>
      <c r="AN354" s="14"/>
    </row>
    <row r="355" spans="1:44" s="15" customFormat="1" ht="21" customHeight="1" x14ac:dyDescent="0.2">
      <c r="A355" s="14"/>
      <c r="AE355" s="14"/>
      <c r="AF355" s="14"/>
      <c r="AG355" s="14"/>
      <c r="AH355" s="14"/>
      <c r="AM355" s="14"/>
      <c r="AN355" s="14"/>
    </row>
    <row r="356" spans="1:44" s="15" customFormat="1" ht="21" customHeight="1" x14ac:dyDescent="0.2">
      <c r="A356" s="14"/>
      <c r="AE356" s="14"/>
      <c r="AF356" s="14"/>
      <c r="AG356" s="14"/>
      <c r="AH356" s="14"/>
      <c r="AM356" s="14"/>
      <c r="AN356" s="14"/>
    </row>
    <row r="357" spans="1:44" s="15" customFormat="1" ht="21" customHeight="1" x14ac:dyDescent="0.2">
      <c r="A357" s="14"/>
      <c r="AE357" s="14"/>
      <c r="AF357" s="14"/>
      <c r="AG357" s="14"/>
      <c r="AH357" s="14"/>
      <c r="AM357" s="14"/>
      <c r="AN357" s="14"/>
    </row>
    <row r="358" spans="1:44" s="15" customFormat="1" ht="21" customHeight="1" x14ac:dyDescent="0.2">
      <c r="A358" s="14"/>
      <c r="AE358" s="14"/>
      <c r="AF358" s="14"/>
      <c r="AG358" s="14"/>
      <c r="AH358" s="14"/>
      <c r="AM358" s="14"/>
      <c r="AN358" s="14"/>
    </row>
    <row r="359" spans="1:44" s="12" customFormat="1" ht="21" customHeight="1" x14ac:dyDescent="0.2">
      <c r="A359" s="16"/>
      <c r="B359" s="17"/>
      <c r="C359" s="13"/>
      <c r="D359" s="17"/>
      <c r="E359" s="13"/>
      <c r="F359" s="17"/>
      <c r="G359" s="13"/>
      <c r="H359" s="17"/>
      <c r="I359" s="13"/>
      <c r="J359" s="17"/>
      <c r="K359" s="13"/>
      <c r="L359" s="17"/>
      <c r="M359" s="13"/>
      <c r="N359" s="17"/>
      <c r="O359" s="13"/>
      <c r="P359" s="17"/>
      <c r="Q359" s="13"/>
      <c r="R359" s="17"/>
      <c r="S359" s="13"/>
      <c r="T359" s="17"/>
      <c r="U359" s="13"/>
      <c r="V359" s="17"/>
      <c r="W359" s="13"/>
      <c r="X359" s="17"/>
      <c r="Y359" s="13"/>
      <c r="Z359" s="17"/>
      <c r="AA359" s="13"/>
      <c r="AB359" s="17"/>
      <c r="AC359" s="13"/>
      <c r="AD359" s="18"/>
      <c r="AE359" s="16"/>
      <c r="AF359" s="19"/>
      <c r="AG359" s="16"/>
      <c r="AH359" s="19"/>
      <c r="AI359" s="13"/>
      <c r="AJ359" s="17"/>
      <c r="AK359" s="13"/>
      <c r="AL359" s="17"/>
      <c r="AM359" s="16"/>
      <c r="AN359" s="19"/>
      <c r="AO359" s="13"/>
      <c r="AP359" s="17"/>
      <c r="AQ359" s="13"/>
      <c r="AR359" s="17"/>
    </row>
  </sheetData>
  <mergeCells count="21">
    <mergeCell ref="AO1:AP1"/>
    <mergeCell ref="AQ1:AR1"/>
    <mergeCell ref="AG1:AH1"/>
    <mergeCell ref="AI1:AJ1"/>
    <mergeCell ref="AK1:AL1"/>
    <mergeCell ref="AM1:AN1"/>
    <mergeCell ref="C1:D1"/>
    <mergeCell ref="G1:H1"/>
    <mergeCell ref="K1:L1"/>
    <mergeCell ref="M1:N1"/>
    <mergeCell ref="O1:P1"/>
    <mergeCell ref="E1:F1"/>
    <mergeCell ref="I1:J1"/>
    <mergeCell ref="AC1:AD1"/>
    <mergeCell ref="AA1:AB1"/>
    <mergeCell ref="AE1:AF1"/>
    <mergeCell ref="Q1:R1"/>
    <mergeCell ref="W1:X1"/>
    <mergeCell ref="Y1:Z1"/>
    <mergeCell ref="S1:T1"/>
    <mergeCell ref="U1:V1"/>
  </mergeCells>
  <conditionalFormatting sqref="A44:A686">
    <cfRule type="expression" dxfId="5" priority="9">
      <formula>#REF!=Yes</formula>
    </cfRule>
  </conditionalFormatting>
  <conditionalFormatting sqref="A3 A5 A7 A9 A11 A13 A15 A17 A19 A21 A23 A25 A27 A29 A31 A33 A35 A37 A39 A41 A43">
    <cfRule type="expression" dxfId="4" priority="1">
      <formula>#REF!=Yes</formula>
    </cfRule>
  </conditionalFormatting>
  <conditionalFormatting sqref="A4 A6 A8 A10 A12 A14 A16 A18 A20 A22 A24 A26 A28 A30 A32 A34 A36 A38 A40 A42">
    <cfRule type="expression" dxfId="3" priority="2">
      <formula>#REF!=Yes</formula>
    </cfRule>
  </conditionalFormatting>
  <conditionalFormatting sqref="B16:B43">
    <cfRule type="expression" dxfId="2" priority="37">
      <formula>$C16:Z929=Yes</formula>
    </cfRule>
  </conditionalFormatting>
  <conditionalFormatting sqref="B3:B7">
    <cfRule type="expression" dxfId="1" priority="38">
      <formula>$C3:Z914=Yes</formula>
    </cfRule>
  </conditionalFormatting>
  <conditionalFormatting sqref="B8:B15">
    <cfRule type="expression" dxfId="0" priority="39">
      <formula>$C8:Z920=Yes</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abSelected="1" topLeftCell="A37" workbookViewId="0">
      <selection activeCell="A44" sqref="A44:O44"/>
    </sheetView>
  </sheetViews>
  <sheetFormatPr defaultRowHeight="15" x14ac:dyDescent="0.25"/>
  <cols>
    <col min="2" max="2" width="12.5703125" customWidth="1"/>
    <col min="4" max="4" width="14.42578125" customWidth="1"/>
    <col min="5" max="5" width="14.42578125" style="69" customWidth="1"/>
    <col min="6" max="6" width="15.28515625" customWidth="1"/>
    <col min="8" max="8" width="15.5703125" bestFit="1" customWidth="1"/>
    <col min="9" max="9" width="17" bestFit="1" customWidth="1"/>
    <col min="10" max="10" width="11.28515625" bestFit="1" customWidth="1"/>
    <col min="11" max="11" width="13.85546875" customWidth="1"/>
    <col min="12" max="12" width="9.85546875" bestFit="1" customWidth="1"/>
    <col min="13" max="13" width="10.7109375" bestFit="1" customWidth="1"/>
    <col min="14" max="14" width="13.5703125" bestFit="1" customWidth="1"/>
    <col min="15" max="15" width="13.140625" bestFit="1" customWidth="1"/>
    <col min="16" max="16" width="13.42578125" bestFit="1" customWidth="1"/>
  </cols>
  <sheetData>
    <row r="1" spans="1:16" ht="51" x14ac:dyDescent="0.25">
      <c r="A1" s="58" t="s">
        <v>0</v>
      </c>
      <c r="B1" s="59" t="s">
        <v>146</v>
      </c>
      <c r="C1" s="59" t="s">
        <v>147</v>
      </c>
      <c r="D1" s="59" t="s">
        <v>148</v>
      </c>
      <c r="E1" s="60" t="s">
        <v>149</v>
      </c>
      <c r="F1" s="59" t="s">
        <v>150</v>
      </c>
      <c r="G1" s="61" t="s">
        <v>151</v>
      </c>
      <c r="H1" s="61" t="s">
        <v>152</v>
      </c>
      <c r="I1" s="61" t="s">
        <v>153</v>
      </c>
      <c r="J1" s="61" t="s">
        <v>154</v>
      </c>
      <c r="K1" s="60" t="s">
        <v>155</v>
      </c>
      <c r="L1" s="61" t="s">
        <v>156</v>
      </c>
      <c r="M1" s="61" t="s">
        <v>157</v>
      </c>
      <c r="N1" s="61" t="s">
        <v>158</v>
      </c>
      <c r="O1" s="61" t="s">
        <v>159</v>
      </c>
      <c r="P1" s="61" t="s">
        <v>160</v>
      </c>
    </row>
    <row r="2" spans="1:16" ht="90" x14ac:dyDescent="0.25">
      <c r="A2" s="53">
        <v>273</v>
      </c>
      <c r="B2" s="54" t="s">
        <v>42</v>
      </c>
      <c r="C2" s="53">
        <v>9</v>
      </c>
      <c r="D2" s="55" t="s">
        <v>87</v>
      </c>
      <c r="E2" s="56" t="s">
        <v>1002</v>
      </c>
      <c r="F2" s="55"/>
      <c r="G2" s="57"/>
      <c r="H2" s="54" t="s">
        <v>88</v>
      </c>
      <c r="I2" s="57"/>
      <c r="J2" s="57"/>
      <c r="K2" s="57"/>
      <c r="L2" s="57"/>
      <c r="M2" s="57"/>
      <c r="N2" s="57" t="s">
        <v>89</v>
      </c>
      <c r="O2" s="57"/>
      <c r="P2" s="57"/>
    </row>
    <row r="3" spans="1:16" ht="90" x14ac:dyDescent="0.25">
      <c r="A3" s="53">
        <v>274</v>
      </c>
      <c r="B3" s="54" t="s">
        <v>42</v>
      </c>
      <c r="C3" s="53">
        <v>10</v>
      </c>
      <c r="D3" s="55" t="s">
        <v>90</v>
      </c>
      <c r="E3" s="68" t="s">
        <v>1003</v>
      </c>
      <c r="F3" s="55"/>
      <c r="G3" s="57"/>
      <c r="H3" s="54" t="s">
        <v>91</v>
      </c>
      <c r="I3" s="57"/>
      <c r="J3" s="57"/>
      <c r="K3" s="57"/>
      <c r="L3" s="57"/>
      <c r="M3" s="57"/>
      <c r="N3" s="57" t="s">
        <v>92</v>
      </c>
      <c r="O3" s="57"/>
      <c r="P3" s="57"/>
    </row>
    <row r="4" spans="1:16" ht="90" x14ac:dyDescent="0.25">
      <c r="A4" s="53">
        <v>275</v>
      </c>
      <c r="B4" s="54" t="s">
        <v>42</v>
      </c>
      <c r="C4" s="53">
        <v>11</v>
      </c>
      <c r="D4" s="55" t="s">
        <v>93</v>
      </c>
      <c r="E4" s="68" t="s">
        <v>1004</v>
      </c>
      <c r="F4" s="55"/>
      <c r="G4" s="57"/>
      <c r="H4" s="54" t="s">
        <v>94</v>
      </c>
      <c r="I4" s="57"/>
      <c r="J4" s="57"/>
      <c r="K4" s="57" t="s">
        <v>95</v>
      </c>
      <c r="L4" s="57"/>
      <c r="M4" s="57"/>
      <c r="N4" s="57" t="s">
        <v>89</v>
      </c>
      <c r="O4" s="57"/>
      <c r="P4" s="57"/>
    </row>
    <row r="5" spans="1:16" ht="39" x14ac:dyDescent="0.25">
      <c r="A5" s="53">
        <v>276</v>
      </c>
      <c r="B5" s="54" t="s">
        <v>96</v>
      </c>
      <c r="C5" s="53">
        <v>0</v>
      </c>
      <c r="D5" s="55"/>
      <c r="E5" s="68"/>
      <c r="F5" s="55"/>
      <c r="G5" s="57"/>
      <c r="H5" s="54"/>
      <c r="I5" s="57"/>
      <c r="J5" s="57"/>
      <c r="K5" s="57"/>
      <c r="L5" s="57"/>
      <c r="M5" s="57"/>
      <c r="N5" s="57"/>
      <c r="O5" s="57"/>
      <c r="P5" s="57"/>
    </row>
    <row r="6" spans="1:16" ht="64.5" x14ac:dyDescent="0.25">
      <c r="A6" s="53">
        <v>277</v>
      </c>
      <c r="B6" s="54" t="s">
        <v>42</v>
      </c>
      <c r="C6" s="53">
        <v>7</v>
      </c>
      <c r="D6" s="55" t="s">
        <v>97</v>
      </c>
      <c r="E6" s="68" t="s">
        <v>98</v>
      </c>
      <c r="F6" s="55"/>
      <c r="G6" s="57"/>
      <c r="H6" s="54" t="s">
        <v>99</v>
      </c>
      <c r="I6" s="57"/>
      <c r="J6" s="57"/>
      <c r="K6" s="57"/>
      <c r="L6" s="57"/>
      <c r="M6" s="57"/>
      <c r="N6" s="57" t="s">
        <v>89</v>
      </c>
      <c r="O6" s="57"/>
      <c r="P6" s="57"/>
    </row>
    <row r="7" spans="1:16" ht="115.5" x14ac:dyDescent="0.25">
      <c r="A7" s="53">
        <v>278</v>
      </c>
      <c r="B7" s="54" t="s">
        <v>42</v>
      </c>
      <c r="C7" s="53">
        <v>14</v>
      </c>
      <c r="D7" s="55" t="s">
        <v>100</v>
      </c>
      <c r="E7" s="68" t="s">
        <v>1004</v>
      </c>
      <c r="F7" s="55"/>
      <c r="G7" s="57"/>
      <c r="H7" s="54" t="s">
        <v>101</v>
      </c>
      <c r="I7" s="57"/>
      <c r="J7" s="57"/>
      <c r="K7" s="57" t="s">
        <v>95</v>
      </c>
      <c r="L7" s="57" t="s">
        <v>102</v>
      </c>
      <c r="M7" s="57"/>
      <c r="N7" s="57" t="s">
        <v>92</v>
      </c>
      <c r="O7" s="57"/>
      <c r="P7" s="57"/>
    </row>
    <row r="8" spans="1:16" ht="115.5" x14ac:dyDescent="0.25">
      <c r="A8" s="53">
        <v>279</v>
      </c>
      <c r="B8" s="54" t="s">
        <v>42</v>
      </c>
      <c r="C8" s="53">
        <v>14</v>
      </c>
      <c r="D8" s="55" t="s">
        <v>100</v>
      </c>
      <c r="E8" s="68" t="s">
        <v>1004</v>
      </c>
      <c r="F8" s="55"/>
      <c r="G8" s="57"/>
      <c r="H8" s="54" t="s">
        <v>101</v>
      </c>
      <c r="I8" s="57"/>
      <c r="J8" s="57"/>
      <c r="K8" s="57" t="s">
        <v>95</v>
      </c>
      <c r="L8" s="57" t="s">
        <v>102</v>
      </c>
      <c r="M8" s="57"/>
      <c r="N8" s="57" t="s">
        <v>92</v>
      </c>
      <c r="O8" s="57"/>
      <c r="P8" s="57"/>
    </row>
    <row r="9" spans="1:16" ht="77.25" x14ac:dyDescent="0.25">
      <c r="A9" s="53">
        <v>280</v>
      </c>
      <c r="B9" s="54" t="s">
        <v>42</v>
      </c>
      <c r="C9" s="53">
        <v>8</v>
      </c>
      <c r="D9" s="55" t="s">
        <v>103</v>
      </c>
      <c r="E9" s="68" t="s">
        <v>1005</v>
      </c>
      <c r="F9" s="55"/>
      <c r="G9" s="57"/>
      <c r="H9" s="54" t="s">
        <v>91</v>
      </c>
      <c r="I9" s="57"/>
      <c r="J9" s="57"/>
      <c r="K9" s="57"/>
      <c r="L9" s="57"/>
      <c r="M9" s="57"/>
      <c r="N9" s="57" t="s">
        <v>104</v>
      </c>
      <c r="O9" s="57"/>
      <c r="P9" s="57"/>
    </row>
    <row r="10" spans="1:16" ht="77.25" x14ac:dyDescent="0.25">
      <c r="A10" s="53">
        <v>281</v>
      </c>
      <c r="B10" s="54" t="s">
        <v>42</v>
      </c>
      <c r="C10" s="53">
        <v>9</v>
      </c>
      <c r="D10" s="55" t="s">
        <v>105</v>
      </c>
      <c r="E10" s="68" t="s">
        <v>1006</v>
      </c>
      <c r="F10" s="55"/>
      <c r="G10" s="57"/>
      <c r="H10" s="54" t="s">
        <v>91</v>
      </c>
      <c r="I10" s="57"/>
      <c r="J10" s="57"/>
      <c r="K10" s="57"/>
      <c r="L10" s="57"/>
      <c r="M10" s="57"/>
      <c r="N10" s="57" t="s">
        <v>92</v>
      </c>
      <c r="O10" s="57"/>
      <c r="P10" s="57"/>
    </row>
    <row r="11" spans="1:16" ht="90" x14ac:dyDescent="0.25">
      <c r="A11" s="53">
        <v>282</v>
      </c>
      <c r="B11" s="54" t="s">
        <v>42</v>
      </c>
      <c r="C11" s="53">
        <v>11</v>
      </c>
      <c r="D11" s="55" t="s">
        <v>93</v>
      </c>
      <c r="E11" s="68" t="s">
        <v>1004</v>
      </c>
      <c r="F11" s="55"/>
      <c r="G11" s="57"/>
      <c r="H11" s="54" t="s">
        <v>94</v>
      </c>
      <c r="I11" s="57"/>
      <c r="J11" s="57"/>
      <c r="K11" s="57" t="s">
        <v>95</v>
      </c>
      <c r="L11" s="57"/>
      <c r="M11" s="57"/>
      <c r="N11" s="57" t="s">
        <v>89</v>
      </c>
      <c r="O11" s="57"/>
      <c r="P11" s="57"/>
    </row>
    <row r="12" spans="1:16" ht="115.5" x14ac:dyDescent="0.25">
      <c r="A12" s="53">
        <v>283</v>
      </c>
      <c r="B12" s="54" t="s">
        <v>42</v>
      </c>
      <c r="C12" s="53">
        <v>13</v>
      </c>
      <c r="D12" s="55" t="s">
        <v>106</v>
      </c>
      <c r="E12" s="68" t="s">
        <v>1004</v>
      </c>
      <c r="F12" s="55"/>
      <c r="G12" s="57"/>
      <c r="H12" s="54" t="s">
        <v>101</v>
      </c>
      <c r="I12" s="57"/>
      <c r="J12" s="57"/>
      <c r="K12" s="57" t="s">
        <v>95</v>
      </c>
      <c r="L12" s="57" t="s">
        <v>102</v>
      </c>
      <c r="M12" s="57"/>
      <c r="N12" s="57" t="s">
        <v>104</v>
      </c>
      <c r="O12" s="57"/>
      <c r="P12" s="57"/>
    </row>
    <row r="13" spans="1:16" ht="64.5" x14ac:dyDescent="0.25">
      <c r="A13" s="53">
        <v>284</v>
      </c>
      <c r="B13" s="54" t="s">
        <v>42</v>
      </c>
      <c r="C13" s="53">
        <v>7</v>
      </c>
      <c r="D13" s="55" t="s">
        <v>97</v>
      </c>
      <c r="E13" s="68" t="s">
        <v>98</v>
      </c>
      <c r="F13" s="55"/>
      <c r="G13" s="57"/>
      <c r="H13" s="54" t="s">
        <v>99</v>
      </c>
      <c r="I13" s="57"/>
      <c r="J13" s="57"/>
      <c r="K13" s="57"/>
      <c r="L13" s="57"/>
      <c r="M13" s="57"/>
      <c r="N13" s="57" t="s">
        <v>89</v>
      </c>
      <c r="O13" s="57"/>
      <c r="P13" s="57"/>
    </row>
    <row r="14" spans="1:16" ht="64.5" x14ac:dyDescent="0.25">
      <c r="A14" s="53">
        <v>285</v>
      </c>
      <c r="B14" s="54" t="s">
        <v>42</v>
      </c>
      <c r="C14" s="53">
        <v>7</v>
      </c>
      <c r="D14" s="55" t="s">
        <v>97</v>
      </c>
      <c r="E14" s="68" t="s">
        <v>98</v>
      </c>
      <c r="F14" s="55"/>
      <c r="G14" s="57"/>
      <c r="H14" s="54" t="s">
        <v>99</v>
      </c>
      <c r="I14" s="57"/>
      <c r="J14" s="57"/>
      <c r="K14" s="57"/>
      <c r="L14" s="57"/>
      <c r="M14" s="57"/>
      <c r="N14" s="57" t="s">
        <v>89</v>
      </c>
      <c r="O14" s="57"/>
      <c r="P14" s="57"/>
    </row>
    <row r="15" spans="1:16" ht="90" x14ac:dyDescent="0.25">
      <c r="A15" s="53">
        <v>286</v>
      </c>
      <c r="B15" s="54" t="s">
        <v>42</v>
      </c>
      <c r="C15" s="53">
        <v>11</v>
      </c>
      <c r="D15" s="55" t="s">
        <v>107</v>
      </c>
      <c r="E15" s="56" t="s">
        <v>1007</v>
      </c>
      <c r="F15" s="55"/>
      <c r="G15" s="57"/>
      <c r="H15" s="54" t="s">
        <v>94</v>
      </c>
      <c r="I15" s="57"/>
      <c r="J15" s="57"/>
      <c r="K15" s="57" t="s">
        <v>95</v>
      </c>
      <c r="L15" s="57" t="s">
        <v>102</v>
      </c>
      <c r="M15" s="57"/>
      <c r="N15" s="57" t="s">
        <v>104</v>
      </c>
      <c r="O15" s="57"/>
      <c r="P15" s="57"/>
    </row>
    <row r="16" spans="1:16" ht="39" x14ac:dyDescent="0.25">
      <c r="A16" s="53">
        <v>287</v>
      </c>
      <c r="B16" s="54" t="s">
        <v>42</v>
      </c>
      <c r="C16" s="53">
        <v>6</v>
      </c>
      <c r="D16" s="55" t="s">
        <v>108</v>
      </c>
      <c r="E16" s="56" t="s">
        <v>1008</v>
      </c>
      <c r="F16" s="55"/>
      <c r="G16" s="57"/>
      <c r="H16" s="54" t="s">
        <v>109</v>
      </c>
      <c r="I16" s="57"/>
      <c r="J16" s="57"/>
      <c r="K16" s="57"/>
      <c r="L16" s="57"/>
      <c r="M16" s="57"/>
      <c r="N16" s="57" t="s">
        <v>89</v>
      </c>
      <c r="O16" s="57"/>
      <c r="P16" s="57"/>
    </row>
    <row r="17" spans="1:16" ht="77.25" x14ac:dyDescent="0.25">
      <c r="A17" s="53">
        <v>288</v>
      </c>
      <c r="B17" s="54" t="s">
        <v>42</v>
      </c>
      <c r="C17" s="53">
        <v>10</v>
      </c>
      <c r="D17" s="55" t="s">
        <v>110</v>
      </c>
      <c r="E17" s="56" t="s">
        <v>1002</v>
      </c>
      <c r="F17" s="55"/>
      <c r="G17" s="57"/>
      <c r="H17" s="54" t="s">
        <v>111</v>
      </c>
      <c r="I17" s="57"/>
      <c r="J17" s="57"/>
      <c r="K17" s="57" t="s">
        <v>95</v>
      </c>
      <c r="L17" s="57" t="s">
        <v>102</v>
      </c>
      <c r="M17" s="57"/>
      <c r="N17" s="57" t="s">
        <v>104</v>
      </c>
      <c r="O17" s="57"/>
      <c r="P17" s="57"/>
    </row>
    <row r="18" spans="1:16" ht="51.75" x14ac:dyDescent="0.25">
      <c r="A18" s="53">
        <v>289</v>
      </c>
      <c r="B18" s="54" t="s">
        <v>42</v>
      </c>
      <c r="C18" s="53">
        <v>7</v>
      </c>
      <c r="D18" s="55" t="s">
        <v>112</v>
      </c>
      <c r="E18" s="56" t="s">
        <v>1008</v>
      </c>
      <c r="F18" s="55"/>
      <c r="G18" s="57"/>
      <c r="H18" s="54" t="s">
        <v>113</v>
      </c>
      <c r="I18" s="57"/>
      <c r="J18" s="57"/>
      <c r="K18" s="57"/>
      <c r="L18" s="57"/>
      <c r="M18" s="57"/>
      <c r="N18" s="57" t="s">
        <v>89</v>
      </c>
      <c r="O18" s="57"/>
      <c r="P18" s="57"/>
    </row>
    <row r="19" spans="1:16" ht="115.5" x14ac:dyDescent="0.25">
      <c r="A19" s="53">
        <v>290</v>
      </c>
      <c r="B19" s="54" t="s">
        <v>42</v>
      </c>
      <c r="C19" s="53">
        <v>13</v>
      </c>
      <c r="D19" s="55" t="s">
        <v>106</v>
      </c>
      <c r="E19" s="68" t="s">
        <v>1004</v>
      </c>
      <c r="F19" s="55"/>
      <c r="G19" s="57"/>
      <c r="H19" s="54" t="s">
        <v>101</v>
      </c>
      <c r="I19" s="57"/>
      <c r="J19" s="57"/>
      <c r="K19" s="57" t="s">
        <v>95</v>
      </c>
      <c r="L19" s="57" t="s">
        <v>102</v>
      </c>
      <c r="M19" s="57"/>
      <c r="N19" s="57" t="s">
        <v>104</v>
      </c>
      <c r="O19" s="57"/>
      <c r="P19" s="57"/>
    </row>
    <row r="20" spans="1:16" ht="115.5" x14ac:dyDescent="0.25">
      <c r="A20" s="53">
        <v>291</v>
      </c>
      <c r="B20" s="54" t="s">
        <v>42</v>
      </c>
      <c r="C20" s="53">
        <v>13</v>
      </c>
      <c r="D20" s="55" t="s">
        <v>106</v>
      </c>
      <c r="E20" s="68" t="s">
        <v>1004</v>
      </c>
      <c r="F20" s="55"/>
      <c r="G20" s="57"/>
      <c r="H20" s="54" t="s">
        <v>101</v>
      </c>
      <c r="I20" s="57"/>
      <c r="J20" s="57"/>
      <c r="K20" s="57" t="s">
        <v>95</v>
      </c>
      <c r="L20" s="57" t="s">
        <v>102</v>
      </c>
      <c r="M20" s="57"/>
      <c r="N20" s="57" t="s">
        <v>104</v>
      </c>
      <c r="O20" s="57"/>
      <c r="P20" s="57"/>
    </row>
    <row r="21" spans="1:16" ht="39" x14ac:dyDescent="0.25">
      <c r="A21" s="53">
        <v>292</v>
      </c>
      <c r="B21" s="54" t="s">
        <v>42</v>
      </c>
      <c r="C21" s="53">
        <v>5</v>
      </c>
      <c r="D21" s="55" t="s">
        <v>114</v>
      </c>
      <c r="E21" s="68" t="s">
        <v>115</v>
      </c>
      <c r="F21" s="55"/>
      <c r="G21" s="57"/>
      <c r="H21" s="54" t="s">
        <v>113</v>
      </c>
      <c r="I21" s="57"/>
      <c r="J21" s="57"/>
      <c r="K21" s="57"/>
      <c r="L21" s="57"/>
      <c r="M21" s="57"/>
      <c r="N21" s="57"/>
      <c r="O21" s="57"/>
      <c r="P21" s="57"/>
    </row>
    <row r="22" spans="1:16" ht="39" x14ac:dyDescent="0.25">
      <c r="A22" s="53">
        <v>293</v>
      </c>
      <c r="B22" s="54" t="s">
        <v>42</v>
      </c>
      <c r="C22" s="53">
        <v>5</v>
      </c>
      <c r="D22" s="55" t="s">
        <v>114</v>
      </c>
      <c r="E22" s="68" t="s">
        <v>115</v>
      </c>
      <c r="F22" s="55"/>
      <c r="G22" s="57"/>
      <c r="H22" s="54" t="s">
        <v>113</v>
      </c>
      <c r="I22" s="57"/>
      <c r="J22" s="57"/>
      <c r="K22" s="57"/>
      <c r="L22" s="57"/>
      <c r="M22" s="57"/>
      <c r="N22" s="57"/>
      <c r="O22" s="57"/>
      <c r="P22" s="57"/>
    </row>
    <row r="23" spans="1:16" ht="77.25" x14ac:dyDescent="0.25">
      <c r="A23" s="53">
        <v>294</v>
      </c>
      <c r="B23" s="54" t="s">
        <v>42</v>
      </c>
      <c r="C23" s="53">
        <v>8</v>
      </c>
      <c r="D23" s="55" t="s">
        <v>116</v>
      </c>
      <c r="E23" s="68" t="s">
        <v>117</v>
      </c>
      <c r="F23" s="55"/>
      <c r="G23" s="57"/>
      <c r="H23" s="54" t="s">
        <v>118</v>
      </c>
      <c r="I23" s="57"/>
      <c r="J23" s="57"/>
      <c r="K23" s="57"/>
      <c r="L23" s="57"/>
      <c r="M23" s="57"/>
      <c r="N23" s="57" t="s">
        <v>89</v>
      </c>
      <c r="O23" s="57"/>
      <c r="P23" s="57"/>
    </row>
    <row r="24" spans="1:16" ht="51.75" x14ac:dyDescent="0.25">
      <c r="A24" s="53">
        <v>295</v>
      </c>
      <c r="B24" s="54" t="s">
        <v>42</v>
      </c>
      <c r="C24" s="53">
        <v>7</v>
      </c>
      <c r="D24" s="55" t="s">
        <v>119</v>
      </c>
      <c r="E24" s="68" t="s">
        <v>1004</v>
      </c>
      <c r="F24" s="55"/>
      <c r="G24" s="57"/>
      <c r="H24" s="54" t="s">
        <v>109</v>
      </c>
      <c r="I24" s="57"/>
      <c r="J24" s="57"/>
      <c r="K24" s="57"/>
      <c r="L24" s="57"/>
      <c r="M24" s="57"/>
      <c r="N24" s="57" t="s">
        <v>89</v>
      </c>
      <c r="O24" s="57"/>
      <c r="P24" s="57"/>
    </row>
    <row r="25" spans="1:16" ht="51.75" x14ac:dyDescent="0.25">
      <c r="A25" s="53">
        <v>296</v>
      </c>
      <c r="B25" s="54" t="s">
        <v>42</v>
      </c>
      <c r="C25" s="53">
        <v>6</v>
      </c>
      <c r="D25" s="55" t="s">
        <v>120</v>
      </c>
      <c r="E25" s="56" t="s">
        <v>1009</v>
      </c>
      <c r="F25" s="55"/>
      <c r="G25" s="57"/>
      <c r="H25" s="54" t="s">
        <v>121</v>
      </c>
      <c r="I25" s="57"/>
      <c r="J25" s="57"/>
      <c r="K25" s="57"/>
      <c r="L25" s="57"/>
      <c r="M25" s="57"/>
      <c r="N25" s="57" t="s">
        <v>104</v>
      </c>
      <c r="O25" s="57"/>
      <c r="P25" s="57"/>
    </row>
    <row r="26" spans="1:16" ht="64.5" x14ac:dyDescent="0.25">
      <c r="A26" s="53">
        <v>297</v>
      </c>
      <c r="B26" s="54" t="s">
        <v>42</v>
      </c>
      <c r="C26" s="53">
        <v>8</v>
      </c>
      <c r="D26" s="55" t="s">
        <v>122</v>
      </c>
      <c r="E26" s="56" t="s">
        <v>1002</v>
      </c>
      <c r="F26" s="55"/>
      <c r="G26" s="57"/>
      <c r="H26" s="54" t="s">
        <v>109</v>
      </c>
      <c r="I26" s="57"/>
      <c r="J26" s="57"/>
      <c r="K26" s="57" t="s">
        <v>95</v>
      </c>
      <c r="L26" s="57"/>
      <c r="M26" s="57"/>
      <c r="N26" s="57" t="s">
        <v>89</v>
      </c>
      <c r="O26" s="57"/>
      <c r="P26" s="57"/>
    </row>
    <row r="27" spans="1:16" ht="102.75" x14ac:dyDescent="0.25">
      <c r="A27" s="53">
        <v>298</v>
      </c>
      <c r="B27" s="54" t="s">
        <v>42</v>
      </c>
      <c r="C27" s="53">
        <v>13</v>
      </c>
      <c r="D27" s="55" t="s">
        <v>123</v>
      </c>
      <c r="E27" s="68" t="s">
        <v>1010</v>
      </c>
      <c r="F27" s="55"/>
      <c r="G27" s="57"/>
      <c r="H27" s="54" t="s">
        <v>94</v>
      </c>
      <c r="I27" s="57"/>
      <c r="J27" s="57"/>
      <c r="K27" s="57" t="s">
        <v>95</v>
      </c>
      <c r="L27" s="57" t="s">
        <v>102</v>
      </c>
      <c r="M27" s="57"/>
      <c r="N27" s="57" t="s">
        <v>92</v>
      </c>
      <c r="O27" s="57"/>
      <c r="P27" s="57"/>
    </row>
    <row r="28" spans="1:16" ht="102.75" x14ac:dyDescent="0.25">
      <c r="A28" s="53">
        <v>299</v>
      </c>
      <c r="B28" s="54" t="s">
        <v>42</v>
      </c>
      <c r="C28" s="53">
        <v>14</v>
      </c>
      <c r="D28" s="55" t="s">
        <v>124</v>
      </c>
      <c r="E28" s="68" t="s">
        <v>1011</v>
      </c>
      <c r="F28" s="55"/>
      <c r="G28" s="57"/>
      <c r="H28" s="54" t="s">
        <v>125</v>
      </c>
      <c r="I28" s="57"/>
      <c r="J28" s="57"/>
      <c r="K28" s="57" t="s">
        <v>95</v>
      </c>
      <c r="L28" s="57" t="s">
        <v>126</v>
      </c>
      <c r="M28" s="57" t="s">
        <v>127</v>
      </c>
      <c r="N28" s="57" t="s">
        <v>92</v>
      </c>
      <c r="O28" s="57" t="s">
        <v>128</v>
      </c>
      <c r="P28" s="57"/>
    </row>
    <row r="29" spans="1:16" ht="77.25" x14ac:dyDescent="0.25">
      <c r="A29" s="53">
        <v>300</v>
      </c>
      <c r="B29" s="54" t="s">
        <v>42</v>
      </c>
      <c r="C29" s="53">
        <v>11</v>
      </c>
      <c r="D29" s="55" t="s">
        <v>129</v>
      </c>
      <c r="E29" s="56" t="s">
        <v>1012</v>
      </c>
      <c r="F29" s="55"/>
      <c r="G29" s="57"/>
      <c r="H29" s="54" t="s">
        <v>94</v>
      </c>
      <c r="I29" s="57"/>
      <c r="J29" s="57"/>
      <c r="K29" s="57" t="s">
        <v>95</v>
      </c>
      <c r="L29" s="57" t="s">
        <v>102</v>
      </c>
      <c r="M29" s="57"/>
      <c r="N29" s="57" t="s">
        <v>92</v>
      </c>
      <c r="O29" s="57"/>
      <c r="P29" s="57"/>
    </row>
    <row r="30" spans="1:16" ht="64.5" x14ac:dyDescent="0.25">
      <c r="A30" s="53">
        <v>301</v>
      </c>
      <c r="B30" s="54" t="s">
        <v>42</v>
      </c>
      <c r="C30" s="53">
        <v>8</v>
      </c>
      <c r="D30" s="55" t="s">
        <v>130</v>
      </c>
      <c r="E30" s="56" t="s">
        <v>1008</v>
      </c>
      <c r="F30" s="55"/>
      <c r="G30" s="57"/>
      <c r="H30" s="54" t="s">
        <v>109</v>
      </c>
      <c r="I30" s="57"/>
      <c r="J30" s="57"/>
      <c r="K30" s="57" t="s">
        <v>95</v>
      </c>
      <c r="L30" s="57"/>
      <c r="M30" s="57"/>
      <c r="N30" s="57" t="s">
        <v>89</v>
      </c>
      <c r="O30" s="57"/>
      <c r="P30" s="57"/>
    </row>
    <row r="31" spans="1:16" ht="64.5" x14ac:dyDescent="0.25">
      <c r="A31" s="53">
        <v>302</v>
      </c>
      <c r="B31" s="54" t="s">
        <v>42</v>
      </c>
      <c r="C31" s="53">
        <v>9</v>
      </c>
      <c r="D31" s="55" t="s">
        <v>131</v>
      </c>
      <c r="E31" s="68" t="s">
        <v>132</v>
      </c>
      <c r="F31" s="55"/>
      <c r="G31" s="57"/>
      <c r="H31" s="54" t="s">
        <v>133</v>
      </c>
      <c r="I31" s="57"/>
      <c r="J31" s="57"/>
      <c r="K31" s="57" t="s">
        <v>95</v>
      </c>
      <c r="L31" s="57"/>
      <c r="M31" s="57"/>
      <c r="N31" s="57" t="s">
        <v>104</v>
      </c>
      <c r="O31" s="57"/>
      <c r="P31" s="57"/>
    </row>
    <row r="32" spans="1:16" ht="102.75" x14ac:dyDescent="0.25">
      <c r="A32" s="53">
        <v>303</v>
      </c>
      <c r="B32" s="54" t="s">
        <v>42</v>
      </c>
      <c r="C32" s="53">
        <v>13</v>
      </c>
      <c r="D32" s="55" t="s">
        <v>134</v>
      </c>
      <c r="E32" s="56" t="s">
        <v>1002</v>
      </c>
      <c r="F32" s="55"/>
      <c r="G32" s="57"/>
      <c r="H32" s="54" t="s">
        <v>101</v>
      </c>
      <c r="I32" s="57"/>
      <c r="J32" s="57"/>
      <c r="K32" s="57" t="s">
        <v>95</v>
      </c>
      <c r="L32" s="57" t="s">
        <v>102</v>
      </c>
      <c r="M32" s="57"/>
      <c r="N32" s="57" t="s">
        <v>92</v>
      </c>
      <c r="O32" s="57"/>
      <c r="P32" s="57"/>
    </row>
    <row r="33" spans="1:16" ht="51.75" x14ac:dyDescent="0.25">
      <c r="A33" s="53">
        <v>304</v>
      </c>
      <c r="B33" s="54" t="s">
        <v>42</v>
      </c>
      <c r="C33" s="53">
        <v>7</v>
      </c>
      <c r="D33" s="55" t="s">
        <v>112</v>
      </c>
      <c r="E33" s="56" t="s">
        <v>1008</v>
      </c>
      <c r="F33" s="55"/>
      <c r="G33" s="57"/>
      <c r="H33" s="54" t="s">
        <v>113</v>
      </c>
      <c r="I33" s="57"/>
      <c r="J33" s="57"/>
      <c r="K33" s="57"/>
      <c r="L33" s="57"/>
      <c r="M33" s="57"/>
      <c r="N33" s="57" t="s">
        <v>89</v>
      </c>
      <c r="O33" s="57"/>
      <c r="P33" s="57"/>
    </row>
    <row r="34" spans="1:16" ht="64.5" x14ac:dyDescent="0.25">
      <c r="A34" s="53">
        <v>305</v>
      </c>
      <c r="B34" s="54" t="s">
        <v>42</v>
      </c>
      <c r="C34" s="53">
        <v>7</v>
      </c>
      <c r="D34" s="55" t="s">
        <v>97</v>
      </c>
      <c r="E34" s="68" t="s">
        <v>98</v>
      </c>
      <c r="F34" s="55"/>
      <c r="G34" s="57"/>
      <c r="H34" s="54" t="s">
        <v>99</v>
      </c>
      <c r="I34" s="57"/>
      <c r="J34" s="57"/>
      <c r="K34" s="57"/>
      <c r="L34" s="57"/>
      <c r="M34" s="57"/>
      <c r="N34" s="57" t="s">
        <v>89</v>
      </c>
      <c r="O34" s="57"/>
      <c r="P34" s="57"/>
    </row>
    <row r="35" spans="1:16" ht="64.5" x14ac:dyDescent="0.25">
      <c r="A35" s="53">
        <v>306</v>
      </c>
      <c r="B35" s="54" t="s">
        <v>42</v>
      </c>
      <c r="C35" s="53">
        <v>7</v>
      </c>
      <c r="D35" s="55" t="s">
        <v>97</v>
      </c>
      <c r="E35" s="68" t="s">
        <v>98</v>
      </c>
      <c r="F35" s="55"/>
      <c r="G35" s="57"/>
      <c r="H35" s="54" t="s">
        <v>99</v>
      </c>
      <c r="I35" s="57"/>
      <c r="J35" s="57"/>
      <c r="K35" s="57"/>
      <c r="L35" s="57"/>
      <c r="M35" s="57"/>
      <c r="N35" s="57" t="s">
        <v>89</v>
      </c>
      <c r="O35" s="57"/>
      <c r="P35" s="57"/>
    </row>
    <row r="36" spans="1:16" ht="90" x14ac:dyDescent="0.25">
      <c r="A36" s="53">
        <v>307</v>
      </c>
      <c r="B36" s="54" t="s">
        <v>42</v>
      </c>
      <c r="C36" s="53">
        <v>12</v>
      </c>
      <c r="D36" s="55" t="s">
        <v>135</v>
      </c>
      <c r="E36" s="56" t="s">
        <v>1013</v>
      </c>
      <c r="F36" s="55"/>
      <c r="G36" s="57"/>
      <c r="H36" s="54" t="s">
        <v>94</v>
      </c>
      <c r="I36" s="57"/>
      <c r="J36" s="57"/>
      <c r="K36" s="57" t="s">
        <v>95</v>
      </c>
      <c r="L36" s="57" t="s">
        <v>102</v>
      </c>
      <c r="M36" s="57"/>
      <c r="N36" s="57" t="s">
        <v>92</v>
      </c>
      <c r="O36" s="57"/>
      <c r="P36" s="57"/>
    </row>
    <row r="37" spans="1:16" ht="77.25" x14ac:dyDescent="0.25">
      <c r="A37" s="53">
        <v>308</v>
      </c>
      <c r="B37" s="54" t="s">
        <v>42</v>
      </c>
      <c r="C37" s="53">
        <v>10</v>
      </c>
      <c r="D37" s="55" t="s">
        <v>136</v>
      </c>
      <c r="E37" s="68" t="s">
        <v>1014</v>
      </c>
      <c r="F37" s="55"/>
      <c r="G37" s="57"/>
      <c r="H37" s="54" t="s">
        <v>111</v>
      </c>
      <c r="I37" s="57"/>
      <c r="J37" s="57"/>
      <c r="K37" s="57" t="s">
        <v>95</v>
      </c>
      <c r="L37" s="57" t="s">
        <v>102</v>
      </c>
      <c r="M37" s="57"/>
      <c r="N37" s="57" t="s">
        <v>104</v>
      </c>
      <c r="O37" s="57"/>
      <c r="P37" s="57"/>
    </row>
    <row r="38" spans="1:16" ht="64.5" x14ac:dyDescent="0.25">
      <c r="A38" s="53">
        <v>309</v>
      </c>
      <c r="B38" s="54" t="s">
        <v>42</v>
      </c>
      <c r="C38" s="53">
        <v>9</v>
      </c>
      <c r="D38" s="54" t="s">
        <v>131</v>
      </c>
      <c r="E38" s="68" t="s">
        <v>132</v>
      </c>
      <c r="F38" s="54"/>
      <c r="G38" s="57"/>
      <c r="H38" s="54" t="s">
        <v>133</v>
      </c>
      <c r="I38" s="57"/>
      <c r="J38" s="57"/>
      <c r="K38" s="57" t="s">
        <v>95</v>
      </c>
      <c r="L38" s="57"/>
      <c r="M38" s="57"/>
      <c r="N38" s="57" t="s">
        <v>104</v>
      </c>
      <c r="O38" s="57"/>
      <c r="P38" s="57"/>
    </row>
    <row r="39" spans="1:16" ht="64.5" x14ac:dyDescent="0.25">
      <c r="A39" s="53">
        <v>310</v>
      </c>
      <c r="B39" s="54" t="s">
        <v>42</v>
      </c>
      <c r="C39" s="53">
        <v>9</v>
      </c>
      <c r="D39" s="55" t="s">
        <v>131</v>
      </c>
      <c r="E39" s="68" t="s">
        <v>132</v>
      </c>
      <c r="F39" s="55"/>
      <c r="G39" s="57"/>
      <c r="H39" s="54" t="s">
        <v>133</v>
      </c>
      <c r="I39" s="57"/>
      <c r="J39" s="57"/>
      <c r="K39" s="57" t="s">
        <v>95</v>
      </c>
      <c r="L39" s="57"/>
      <c r="M39" s="57"/>
      <c r="N39" s="57" t="s">
        <v>104</v>
      </c>
      <c r="O39" s="57"/>
      <c r="P39" s="57"/>
    </row>
    <row r="40" spans="1:16" ht="90" x14ac:dyDescent="0.25">
      <c r="A40" s="53">
        <v>311</v>
      </c>
      <c r="B40" s="54" t="s">
        <v>42</v>
      </c>
      <c r="C40" s="53">
        <v>11</v>
      </c>
      <c r="D40" s="55" t="s">
        <v>137</v>
      </c>
      <c r="E40" s="56" t="s">
        <v>1015</v>
      </c>
      <c r="F40" s="55"/>
      <c r="G40" s="57"/>
      <c r="H40" s="54" t="s">
        <v>94</v>
      </c>
      <c r="I40" s="57"/>
      <c r="J40" s="57"/>
      <c r="K40" s="57" t="s">
        <v>95</v>
      </c>
      <c r="L40" s="57" t="s">
        <v>102</v>
      </c>
      <c r="M40" s="57"/>
      <c r="N40" s="57" t="s">
        <v>104</v>
      </c>
      <c r="O40" s="57"/>
      <c r="P40" s="57"/>
    </row>
    <row r="41" spans="1:16" ht="39" x14ac:dyDescent="0.25">
      <c r="A41" s="53">
        <v>312</v>
      </c>
      <c r="B41" s="54" t="s">
        <v>42</v>
      </c>
      <c r="C41" s="53">
        <v>5</v>
      </c>
      <c r="D41" s="55" t="s">
        <v>138</v>
      </c>
      <c r="E41" s="68" t="s">
        <v>139</v>
      </c>
      <c r="F41" s="55"/>
      <c r="G41" s="57"/>
      <c r="H41" s="54" t="s">
        <v>140</v>
      </c>
      <c r="I41" s="57"/>
      <c r="J41" s="57"/>
      <c r="K41" s="57"/>
      <c r="L41" s="57" t="s">
        <v>141</v>
      </c>
      <c r="M41" s="57"/>
      <c r="N41" s="57" t="s">
        <v>89</v>
      </c>
      <c r="O41" s="57" t="s">
        <v>128</v>
      </c>
      <c r="P41" s="57"/>
    </row>
    <row r="42" spans="1:16" ht="51.75" x14ac:dyDescent="0.25">
      <c r="A42" s="53">
        <v>313</v>
      </c>
      <c r="B42" s="54" t="s">
        <v>42</v>
      </c>
      <c r="C42" s="53">
        <v>7</v>
      </c>
      <c r="D42" s="55" t="s">
        <v>142</v>
      </c>
      <c r="E42" s="68" t="s">
        <v>143</v>
      </c>
      <c r="F42" s="55"/>
      <c r="G42" s="57"/>
      <c r="H42" s="54" t="s">
        <v>144</v>
      </c>
      <c r="I42" s="57"/>
      <c r="J42" s="57"/>
      <c r="K42" s="57"/>
      <c r="L42" s="57" t="s">
        <v>141</v>
      </c>
      <c r="M42" s="57"/>
      <c r="N42" s="57"/>
      <c r="O42" s="57" t="s">
        <v>145</v>
      </c>
      <c r="P42" s="57"/>
    </row>
    <row r="44" spans="1:16" ht="43.5" customHeight="1" x14ac:dyDescent="0.25">
      <c r="A44" s="84" t="s">
        <v>1016</v>
      </c>
      <c r="B44" s="84"/>
      <c r="C44" s="84"/>
      <c r="D44" s="84"/>
      <c r="E44" s="84"/>
      <c r="F44" s="84"/>
      <c r="G44" s="84"/>
      <c r="H44" s="84"/>
      <c r="I44" s="84"/>
      <c r="J44" s="84"/>
      <c r="K44" s="84"/>
      <c r="L44" s="84"/>
      <c r="M44" s="84"/>
      <c r="N44" s="84"/>
      <c r="O44" s="84"/>
    </row>
  </sheetData>
  <mergeCells count="1">
    <mergeCell ref="A44:O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
  <sheetViews>
    <sheetView workbookViewId="0">
      <selection sqref="A1:XFD1048576"/>
    </sheetView>
  </sheetViews>
  <sheetFormatPr defaultRowHeight="12.75" x14ac:dyDescent="0.2"/>
  <cols>
    <col min="1" max="1" width="17" style="63" customWidth="1"/>
    <col min="2" max="2" width="19" style="63" customWidth="1"/>
    <col min="3" max="3" width="30.42578125" style="63" customWidth="1"/>
    <col min="4" max="4" width="15.7109375" style="63" bestFit="1" customWidth="1"/>
    <col min="5" max="5" width="62.140625" style="63" bestFit="1" customWidth="1"/>
    <col min="6" max="6" width="71.85546875" style="63" bestFit="1" customWidth="1"/>
    <col min="7" max="16384" width="9.140625" style="63"/>
  </cols>
  <sheetData>
    <row r="1" spans="1:6" x14ac:dyDescent="0.2">
      <c r="A1" s="62" t="s">
        <v>161</v>
      </c>
      <c r="B1" s="62" t="s">
        <v>162</v>
      </c>
      <c r="C1" s="62" t="s">
        <v>163</v>
      </c>
      <c r="D1" s="62" t="s">
        <v>164</v>
      </c>
      <c r="E1" s="62" t="s">
        <v>165</v>
      </c>
      <c r="F1" s="62" t="s">
        <v>166</v>
      </c>
    </row>
    <row r="2" spans="1:6" x14ac:dyDescent="0.2">
      <c r="A2" s="64" t="s">
        <v>167</v>
      </c>
      <c r="B2" s="64" t="s">
        <v>168</v>
      </c>
      <c r="C2" s="64" t="s">
        <v>169</v>
      </c>
      <c r="D2" s="64" t="s">
        <v>170</v>
      </c>
      <c r="E2" s="64" t="s">
        <v>171</v>
      </c>
      <c r="F2" s="64" t="s">
        <v>172</v>
      </c>
    </row>
    <row r="3" spans="1:6" x14ac:dyDescent="0.2">
      <c r="A3" s="64" t="s">
        <v>173</v>
      </c>
      <c r="B3" s="64" t="s">
        <v>174</v>
      </c>
      <c r="C3" s="64" t="s">
        <v>169</v>
      </c>
      <c r="D3" s="64" t="s">
        <v>175</v>
      </c>
      <c r="E3" s="64" t="s">
        <v>176</v>
      </c>
      <c r="F3" s="64" t="s">
        <v>172</v>
      </c>
    </row>
    <row r="4" spans="1:6" x14ac:dyDescent="0.2">
      <c r="A4" s="64" t="s">
        <v>177</v>
      </c>
      <c r="B4" s="64" t="s">
        <v>178</v>
      </c>
      <c r="C4" s="64" t="s">
        <v>169</v>
      </c>
      <c r="D4" s="64" t="s">
        <v>179</v>
      </c>
      <c r="E4" s="64" t="s">
        <v>180</v>
      </c>
      <c r="F4" s="64" t="s">
        <v>172</v>
      </c>
    </row>
    <row r="5" spans="1:6" x14ac:dyDescent="0.2">
      <c r="A5" s="64" t="s">
        <v>181</v>
      </c>
      <c r="B5" s="64" t="s">
        <v>182</v>
      </c>
      <c r="C5" s="64" t="s">
        <v>169</v>
      </c>
      <c r="D5" s="64" t="s">
        <v>183</v>
      </c>
      <c r="E5" s="64" t="s">
        <v>184</v>
      </c>
      <c r="F5" s="64" t="s">
        <v>185</v>
      </c>
    </row>
    <row r="6" spans="1:6" x14ac:dyDescent="0.2">
      <c r="A6" s="64" t="s">
        <v>186</v>
      </c>
      <c r="B6" s="64" t="s">
        <v>187</v>
      </c>
      <c r="C6" s="64" t="s">
        <v>188</v>
      </c>
      <c r="D6" s="64" t="s">
        <v>189</v>
      </c>
      <c r="E6" s="64" t="s">
        <v>190</v>
      </c>
      <c r="F6" s="64" t="s">
        <v>42</v>
      </c>
    </row>
    <row r="7" spans="1:6" x14ac:dyDescent="0.2">
      <c r="A7" s="64" t="s">
        <v>127</v>
      </c>
      <c r="B7" s="64" t="s">
        <v>191</v>
      </c>
      <c r="C7" s="64" t="s">
        <v>192</v>
      </c>
      <c r="D7" s="64" t="s">
        <v>193</v>
      </c>
      <c r="E7" s="64" t="s">
        <v>194</v>
      </c>
      <c r="F7" s="64" t="s">
        <v>195</v>
      </c>
    </row>
    <row r="8" spans="1:6" x14ac:dyDescent="0.2">
      <c r="A8" s="64" t="s">
        <v>196</v>
      </c>
      <c r="B8" s="64" t="s">
        <v>197</v>
      </c>
      <c r="C8" s="64" t="s">
        <v>188</v>
      </c>
      <c r="D8" s="64" t="s">
        <v>198</v>
      </c>
      <c r="E8" s="64" t="s">
        <v>199</v>
      </c>
      <c r="F8" s="64" t="s">
        <v>185</v>
      </c>
    </row>
    <row r="9" spans="1:6" x14ac:dyDescent="0.2">
      <c r="A9" s="64" t="s">
        <v>200</v>
      </c>
      <c r="B9" s="64" t="s">
        <v>201</v>
      </c>
      <c r="C9" s="64" t="s">
        <v>188</v>
      </c>
      <c r="D9" s="64" t="s">
        <v>202</v>
      </c>
      <c r="E9" s="64" t="s">
        <v>203</v>
      </c>
      <c r="F9" s="64" t="s">
        <v>204</v>
      </c>
    </row>
    <row r="10" spans="1:6" x14ac:dyDescent="0.2">
      <c r="A10" s="64" t="s">
        <v>205</v>
      </c>
      <c r="B10" s="64" t="s">
        <v>206</v>
      </c>
      <c r="C10" s="64" t="s">
        <v>188</v>
      </c>
      <c r="D10" s="64" t="s">
        <v>207</v>
      </c>
      <c r="E10" s="64" t="s">
        <v>208</v>
      </c>
      <c r="F10" s="64" t="s">
        <v>204</v>
      </c>
    </row>
    <row r="11" spans="1:6" x14ac:dyDescent="0.2">
      <c r="A11" s="64" t="s">
        <v>209</v>
      </c>
      <c r="B11" s="64" t="s">
        <v>210</v>
      </c>
      <c r="C11" s="64" t="s">
        <v>188</v>
      </c>
      <c r="D11" s="64" t="s">
        <v>211</v>
      </c>
      <c r="E11" s="64" t="s">
        <v>212</v>
      </c>
      <c r="F11" s="64" t="s">
        <v>204</v>
      </c>
    </row>
    <row r="12" spans="1:6" x14ac:dyDescent="0.2">
      <c r="A12" s="64" t="s">
        <v>213</v>
      </c>
      <c r="B12" s="64" t="s">
        <v>214</v>
      </c>
      <c r="C12" s="64" t="s">
        <v>188</v>
      </c>
      <c r="D12" s="64" t="s">
        <v>215</v>
      </c>
      <c r="E12" s="64" t="s">
        <v>216</v>
      </c>
      <c r="F12" s="64" t="s">
        <v>217</v>
      </c>
    </row>
    <row r="13" spans="1:6" x14ac:dyDescent="0.2">
      <c r="A13" s="64" t="s">
        <v>218</v>
      </c>
      <c r="B13" s="64" t="s">
        <v>219</v>
      </c>
      <c r="C13" s="64" t="s">
        <v>188</v>
      </c>
      <c r="D13" s="64" t="s">
        <v>220</v>
      </c>
      <c r="E13" s="64" t="s">
        <v>221</v>
      </c>
      <c r="F13" s="64" t="s">
        <v>217</v>
      </c>
    </row>
    <row r="14" spans="1:6" x14ac:dyDescent="0.2">
      <c r="A14" s="64" t="s">
        <v>222</v>
      </c>
      <c r="B14" s="64" t="s">
        <v>223</v>
      </c>
      <c r="C14" s="64" t="s">
        <v>188</v>
      </c>
      <c r="D14" s="64" t="s">
        <v>224</v>
      </c>
      <c r="E14" s="64" t="s">
        <v>225</v>
      </c>
      <c r="F14" s="64" t="s">
        <v>217</v>
      </c>
    </row>
    <row r="15" spans="1:6" x14ac:dyDescent="0.2">
      <c r="A15" s="64" t="s">
        <v>226</v>
      </c>
      <c r="B15" s="64" t="s">
        <v>227</v>
      </c>
      <c r="C15" s="64" t="s">
        <v>188</v>
      </c>
      <c r="D15" s="64" t="s">
        <v>228</v>
      </c>
      <c r="E15" s="64" t="s">
        <v>229</v>
      </c>
      <c r="F15" s="64" t="s">
        <v>217</v>
      </c>
    </row>
    <row r="16" spans="1:6" x14ac:dyDescent="0.2">
      <c r="A16" s="64" t="s">
        <v>230</v>
      </c>
      <c r="B16" s="64" t="s">
        <v>231</v>
      </c>
      <c r="C16" s="64" t="s">
        <v>188</v>
      </c>
      <c r="D16" s="64" t="s">
        <v>232</v>
      </c>
      <c r="E16" s="64" t="s">
        <v>233</v>
      </c>
      <c r="F16" s="64" t="s">
        <v>204</v>
      </c>
    </row>
    <row r="17" spans="1:6" x14ac:dyDescent="0.2">
      <c r="A17" s="64" t="s">
        <v>234</v>
      </c>
      <c r="B17" s="64" t="s">
        <v>235</v>
      </c>
      <c r="C17" s="64" t="s">
        <v>188</v>
      </c>
      <c r="D17" s="64" t="s">
        <v>236</v>
      </c>
      <c r="E17" s="64" t="s">
        <v>237</v>
      </c>
      <c r="F17" s="64" t="s">
        <v>204</v>
      </c>
    </row>
    <row r="18" spans="1:6" x14ac:dyDescent="0.2">
      <c r="A18" s="64" t="s">
        <v>238</v>
      </c>
      <c r="B18" s="64" t="s">
        <v>239</v>
      </c>
      <c r="C18" s="64" t="s">
        <v>188</v>
      </c>
      <c r="D18" s="64" t="s">
        <v>240</v>
      </c>
      <c r="E18" s="64" t="s">
        <v>241</v>
      </c>
      <c r="F18" s="64" t="s">
        <v>204</v>
      </c>
    </row>
    <row r="19" spans="1:6" x14ac:dyDescent="0.2">
      <c r="A19" s="64" t="s">
        <v>242</v>
      </c>
      <c r="B19" s="64" t="s">
        <v>243</v>
      </c>
      <c r="C19" s="64" t="s">
        <v>188</v>
      </c>
      <c r="D19" s="64" t="s">
        <v>244</v>
      </c>
      <c r="E19" s="64" t="s">
        <v>245</v>
      </c>
      <c r="F19" s="64" t="s">
        <v>185</v>
      </c>
    </row>
    <row r="20" spans="1:6" x14ac:dyDescent="0.2">
      <c r="A20" s="64" t="s">
        <v>246</v>
      </c>
      <c r="B20" s="64" t="s">
        <v>247</v>
      </c>
      <c r="C20" s="64" t="s">
        <v>188</v>
      </c>
      <c r="D20" s="64" t="s">
        <v>248</v>
      </c>
      <c r="E20" s="64" t="s">
        <v>249</v>
      </c>
      <c r="F20" s="64" t="s">
        <v>185</v>
      </c>
    </row>
    <row r="21" spans="1:6" x14ac:dyDescent="0.2">
      <c r="A21" s="64" t="s">
        <v>250</v>
      </c>
      <c r="B21" s="64" t="s">
        <v>251</v>
      </c>
      <c r="C21" s="64" t="s">
        <v>188</v>
      </c>
      <c r="D21" s="64" t="s">
        <v>252</v>
      </c>
      <c r="E21" s="64" t="s">
        <v>253</v>
      </c>
      <c r="F21" s="64" t="s">
        <v>204</v>
      </c>
    </row>
    <row r="22" spans="1:6" x14ac:dyDescent="0.2">
      <c r="A22" s="64" t="s">
        <v>254</v>
      </c>
      <c r="B22" s="64" t="s">
        <v>255</v>
      </c>
      <c r="C22" s="64" t="s">
        <v>169</v>
      </c>
      <c r="D22" s="64" t="s">
        <v>256</v>
      </c>
      <c r="E22" s="64" t="s">
        <v>257</v>
      </c>
      <c r="F22" s="64" t="s">
        <v>258</v>
      </c>
    </row>
    <row r="23" spans="1:6" x14ac:dyDescent="0.2">
      <c r="A23" s="64" t="s">
        <v>259</v>
      </c>
      <c r="B23" s="64" t="s">
        <v>260</v>
      </c>
      <c r="C23" s="64" t="s">
        <v>188</v>
      </c>
      <c r="D23" s="64" t="s">
        <v>261</v>
      </c>
      <c r="E23" s="64" t="s">
        <v>262</v>
      </c>
      <c r="F23" s="64" t="s">
        <v>263</v>
      </c>
    </row>
    <row r="24" spans="1:6" x14ac:dyDescent="0.2">
      <c r="A24" s="64" t="s">
        <v>264</v>
      </c>
      <c r="B24" s="64" t="s">
        <v>265</v>
      </c>
      <c r="C24" s="64" t="s">
        <v>188</v>
      </c>
      <c r="D24" s="64" t="s">
        <v>266</v>
      </c>
      <c r="E24" s="64" t="s">
        <v>267</v>
      </c>
      <c r="F24" s="64" t="s">
        <v>268</v>
      </c>
    </row>
    <row r="25" spans="1:6" x14ac:dyDescent="0.2">
      <c r="A25" s="64" t="s">
        <v>269</v>
      </c>
      <c r="B25" s="64" t="s">
        <v>270</v>
      </c>
      <c r="C25" s="64" t="s">
        <v>188</v>
      </c>
      <c r="D25" s="64" t="s">
        <v>271</v>
      </c>
      <c r="E25" s="64" t="s">
        <v>272</v>
      </c>
      <c r="F25" s="64" t="s">
        <v>268</v>
      </c>
    </row>
    <row r="26" spans="1:6" x14ac:dyDescent="0.2">
      <c r="A26" s="64" t="s">
        <v>273</v>
      </c>
      <c r="B26" s="64" t="s">
        <v>274</v>
      </c>
      <c r="C26" s="64" t="s">
        <v>188</v>
      </c>
      <c r="D26" s="64" t="s">
        <v>275</v>
      </c>
      <c r="E26" s="64" t="s">
        <v>276</v>
      </c>
      <c r="F26" s="64" t="s">
        <v>42</v>
      </c>
    </row>
    <row r="27" spans="1:6" x14ac:dyDescent="0.2">
      <c r="A27" s="64" t="s">
        <v>277</v>
      </c>
      <c r="B27" s="64" t="s">
        <v>278</v>
      </c>
      <c r="C27" s="64" t="s">
        <v>188</v>
      </c>
      <c r="D27" s="64" t="s">
        <v>279</v>
      </c>
      <c r="E27" s="64" t="s">
        <v>280</v>
      </c>
      <c r="F27" s="64" t="s">
        <v>185</v>
      </c>
    </row>
    <row r="28" spans="1:6" x14ac:dyDescent="0.2">
      <c r="A28" s="64" t="s">
        <v>281</v>
      </c>
      <c r="B28" s="64" t="s">
        <v>282</v>
      </c>
      <c r="C28" s="64" t="s">
        <v>188</v>
      </c>
      <c r="D28" s="64" t="s">
        <v>283</v>
      </c>
      <c r="E28" s="64" t="s">
        <v>284</v>
      </c>
      <c r="F28" s="64" t="s">
        <v>185</v>
      </c>
    </row>
    <row r="29" spans="1:6" x14ac:dyDescent="0.2">
      <c r="A29" s="64" t="s">
        <v>285</v>
      </c>
      <c r="B29" s="64" t="s">
        <v>286</v>
      </c>
      <c r="C29" s="64" t="s">
        <v>188</v>
      </c>
      <c r="D29" s="64" t="s">
        <v>287</v>
      </c>
      <c r="E29" s="64" t="s">
        <v>288</v>
      </c>
      <c r="F29" s="64" t="s">
        <v>289</v>
      </c>
    </row>
    <row r="30" spans="1:6" x14ac:dyDescent="0.2">
      <c r="A30" s="64" t="s">
        <v>290</v>
      </c>
      <c r="B30" s="64" t="s">
        <v>291</v>
      </c>
      <c r="C30" s="64" t="s">
        <v>188</v>
      </c>
      <c r="D30" s="64" t="s">
        <v>292</v>
      </c>
      <c r="E30" s="64" t="s">
        <v>293</v>
      </c>
      <c r="F30" s="64" t="s">
        <v>268</v>
      </c>
    </row>
    <row r="31" spans="1:6" x14ac:dyDescent="0.2">
      <c r="A31" s="64" t="s">
        <v>294</v>
      </c>
      <c r="B31" s="64" t="s">
        <v>295</v>
      </c>
      <c r="C31" s="64" t="s">
        <v>188</v>
      </c>
      <c r="D31" s="64" t="s">
        <v>296</v>
      </c>
      <c r="E31" s="64" t="s">
        <v>297</v>
      </c>
      <c r="F31" s="64" t="s">
        <v>185</v>
      </c>
    </row>
    <row r="32" spans="1:6" x14ac:dyDescent="0.2">
      <c r="A32" s="64" t="s">
        <v>298</v>
      </c>
      <c r="B32" s="64" t="s">
        <v>299</v>
      </c>
      <c r="C32" s="64" t="s">
        <v>188</v>
      </c>
      <c r="D32" s="64" t="s">
        <v>300</v>
      </c>
      <c r="E32" s="64" t="s">
        <v>301</v>
      </c>
      <c r="F32" s="64" t="s">
        <v>185</v>
      </c>
    </row>
    <row r="33" spans="1:6" x14ac:dyDescent="0.2">
      <c r="A33" s="64" t="s">
        <v>302</v>
      </c>
      <c r="B33" s="64" t="s">
        <v>303</v>
      </c>
      <c r="C33" s="64" t="s">
        <v>188</v>
      </c>
      <c r="D33" s="64" t="s">
        <v>304</v>
      </c>
      <c r="E33" s="64" t="s">
        <v>305</v>
      </c>
      <c r="F33" s="64" t="s">
        <v>306</v>
      </c>
    </row>
    <row r="34" spans="1:6" x14ac:dyDescent="0.2">
      <c r="A34" s="64" t="s">
        <v>302</v>
      </c>
      <c r="B34" s="64" t="s">
        <v>307</v>
      </c>
      <c r="C34" s="64" t="s">
        <v>188</v>
      </c>
      <c r="D34" s="64" t="s">
        <v>308</v>
      </c>
      <c r="E34" s="64" t="s">
        <v>309</v>
      </c>
      <c r="F34" s="64" t="s">
        <v>306</v>
      </c>
    </row>
    <row r="35" spans="1:6" x14ac:dyDescent="0.2">
      <c r="A35" s="64" t="s">
        <v>310</v>
      </c>
      <c r="B35" s="64" t="s">
        <v>311</v>
      </c>
      <c r="C35" s="64" t="s">
        <v>188</v>
      </c>
      <c r="D35" s="64" t="s">
        <v>312</v>
      </c>
      <c r="E35" s="64" t="s">
        <v>313</v>
      </c>
      <c r="F35" s="64" t="s">
        <v>185</v>
      </c>
    </row>
    <row r="36" spans="1:6" x14ac:dyDescent="0.2">
      <c r="A36" s="64" t="s">
        <v>314</v>
      </c>
      <c r="B36" s="64" t="s">
        <v>315</v>
      </c>
      <c r="C36" s="64" t="s">
        <v>188</v>
      </c>
      <c r="D36" s="64" t="s">
        <v>316</v>
      </c>
      <c r="E36" s="64" t="s">
        <v>317</v>
      </c>
      <c r="F36" s="64" t="s">
        <v>204</v>
      </c>
    </row>
    <row r="37" spans="1:6" x14ac:dyDescent="0.2">
      <c r="A37" s="64" t="s">
        <v>318</v>
      </c>
      <c r="B37" s="64" t="s">
        <v>319</v>
      </c>
      <c r="C37" s="64" t="s">
        <v>188</v>
      </c>
      <c r="D37" s="64" t="s">
        <v>320</v>
      </c>
      <c r="E37" s="64" t="s">
        <v>321</v>
      </c>
      <c r="F37" s="64" t="s">
        <v>204</v>
      </c>
    </row>
    <row r="38" spans="1:6" x14ac:dyDescent="0.2">
      <c r="A38" s="64" t="s">
        <v>322</v>
      </c>
      <c r="B38" s="64" t="s">
        <v>323</v>
      </c>
      <c r="C38" s="64" t="s">
        <v>188</v>
      </c>
      <c r="D38" s="64" t="s">
        <v>324</v>
      </c>
      <c r="E38" s="64" t="s">
        <v>325</v>
      </c>
      <c r="F38" s="64" t="s">
        <v>204</v>
      </c>
    </row>
    <row r="39" spans="1:6" x14ac:dyDescent="0.2">
      <c r="A39" s="64" t="s">
        <v>326</v>
      </c>
      <c r="B39" s="64" t="s">
        <v>327</v>
      </c>
      <c r="C39" s="64" t="s">
        <v>188</v>
      </c>
      <c r="D39" s="64" t="s">
        <v>328</v>
      </c>
      <c r="E39" s="64" t="s">
        <v>329</v>
      </c>
      <c r="F39" s="64" t="s">
        <v>172</v>
      </c>
    </row>
    <row r="40" spans="1:6" x14ac:dyDescent="0.2">
      <c r="A40" s="64" t="s">
        <v>330</v>
      </c>
      <c r="B40" s="64" t="s">
        <v>331</v>
      </c>
      <c r="C40" s="64" t="s">
        <v>188</v>
      </c>
      <c r="D40" s="64" t="s">
        <v>332</v>
      </c>
      <c r="E40" s="64" t="s">
        <v>333</v>
      </c>
      <c r="F40" s="64" t="s">
        <v>185</v>
      </c>
    </row>
    <row r="41" spans="1:6" x14ac:dyDescent="0.2">
      <c r="A41" s="64" t="s">
        <v>334</v>
      </c>
      <c r="B41" s="64" t="s">
        <v>335</v>
      </c>
      <c r="C41" s="64" t="s">
        <v>188</v>
      </c>
      <c r="D41" s="64" t="s">
        <v>336</v>
      </c>
      <c r="E41" s="64" t="s">
        <v>337</v>
      </c>
      <c r="F41" s="64" t="s">
        <v>42</v>
      </c>
    </row>
    <row r="42" spans="1:6" x14ac:dyDescent="0.2">
      <c r="A42" s="64" t="s">
        <v>338</v>
      </c>
      <c r="B42" s="64" t="s">
        <v>339</v>
      </c>
      <c r="C42" s="64" t="s">
        <v>188</v>
      </c>
      <c r="D42" s="64" t="s">
        <v>340</v>
      </c>
      <c r="E42" s="64" t="s">
        <v>341</v>
      </c>
      <c r="F42" s="64" t="s">
        <v>268</v>
      </c>
    </row>
    <row r="43" spans="1:6" x14ac:dyDescent="0.2">
      <c r="A43" s="64" t="s">
        <v>342</v>
      </c>
      <c r="B43" s="64" t="s">
        <v>343</v>
      </c>
      <c r="C43" s="64" t="s">
        <v>188</v>
      </c>
      <c r="D43" s="64" t="s">
        <v>344</v>
      </c>
      <c r="E43" s="64" t="s">
        <v>345</v>
      </c>
      <c r="F43" s="64" t="s">
        <v>172</v>
      </c>
    </row>
    <row r="44" spans="1:6" x14ac:dyDescent="0.2">
      <c r="A44" s="64" t="s">
        <v>346</v>
      </c>
      <c r="B44" s="64" t="s">
        <v>347</v>
      </c>
      <c r="C44" s="64" t="s">
        <v>188</v>
      </c>
      <c r="D44" s="64" t="s">
        <v>348</v>
      </c>
      <c r="E44" s="64" t="s">
        <v>349</v>
      </c>
      <c r="F44" s="64" t="s">
        <v>350</v>
      </c>
    </row>
    <row r="45" spans="1:6" x14ac:dyDescent="0.2">
      <c r="A45" s="64" t="s">
        <v>351</v>
      </c>
      <c r="B45" s="64" t="s">
        <v>352</v>
      </c>
      <c r="C45" s="64" t="s">
        <v>188</v>
      </c>
      <c r="D45" s="64" t="s">
        <v>353</v>
      </c>
      <c r="E45" s="64" t="s">
        <v>354</v>
      </c>
      <c r="F45" s="64" t="s">
        <v>42</v>
      </c>
    </row>
    <row r="46" spans="1:6" x14ac:dyDescent="0.2">
      <c r="A46" s="64" t="s">
        <v>355</v>
      </c>
      <c r="B46" s="64" t="s">
        <v>356</v>
      </c>
      <c r="C46" s="64" t="s">
        <v>188</v>
      </c>
      <c r="D46" s="64" t="s">
        <v>357</v>
      </c>
      <c r="E46" s="64" t="s">
        <v>358</v>
      </c>
      <c r="F46" s="64" t="s">
        <v>42</v>
      </c>
    </row>
    <row r="47" spans="1:6" x14ac:dyDescent="0.2">
      <c r="A47" s="64" t="s">
        <v>359</v>
      </c>
      <c r="B47" s="64" t="s">
        <v>360</v>
      </c>
      <c r="C47" s="64" t="s">
        <v>188</v>
      </c>
      <c r="D47" s="64" t="s">
        <v>361</v>
      </c>
      <c r="E47" s="64" t="s">
        <v>362</v>
      </c>
      <c r="F47" s="64" t="s">
        <v>204</v>
      </c>
    </row>
    <row r="48" spans="1:6" x14ac:dyDescent="0.2">
      <c r="A48" s="64" t="s">
        <v>363</v>
      </c>
      <c r="B48" s="64" t="s">
        <v>364</v>
      </c>
      <c r="C48" s="64" t="s">
        <v>188</v>
      </c>
      <c r="D48" s="64" t="s">
        <v>365</v>
      </c>
      <c r="E48" s="64" t="s">
        <v>366</v>
      </c>
      <c r="F48" s="64" t="s">
        <v>42</v>
      </c>
    </row>
    <row r="49" spans="1:6" x14ac:dyDescent="0.2">
      <c r="A49" s="64" t="s">
        <v>367</v>
      </c>
      <c r="B49" s="64" t="s">
        <v>368</v>
      </c>
      <c r="C49" s="64" t="s">
        <v>188</v>
      </c>
      <c r="D49" s="64" t="s">
        <v>369</v>
      </c>
      <c r="E49" s="64" t="s">
        <v>370</v>
      </c>
      <c r="F49" s="64" t="s">
        <v>42</v>
      </c>
    </row>
    <row r="50" spans="1:6" x14ac:dyDescent="0.2">
      <c r="A50" s="64" t="s">
        <v>371</v>
      </c>
      <c r="B50" s="64" t="s">
        <v>372</v>
      </c>
      <c r="C50" s="64" t="s">
        <v>188</v>
      </c>
      <c r="D50" s="64" t="s">
        <v>373</v>
      </c>
      <c r="E50" s="64" t="s">
        <v>341</v>
      </c>
      <c r="F50" s="64" t="s">
        <v>42</v>
      </c>
    </row>
    <row r="51" spans="1:6" x14ac:dyDescent="0.2">
      <c r="A51" s="64" t="s">
        <v>374</v>
      </c>
      <c r="B51" s="64" t="s">
        <v>375</v>
      </c>
      <c r="C51" s="64" t="s">
        <v>188</v>
      </c>
      <c r="D51" s="64" t="s">
        <v>376</v>
      </c>
      <c r="E51" s="64" t="s">
        <v>377</v>
      </c>
      <c r="F51" s="64" t="s">
        <v>378</v>
      </c>
    </row>
    <row r="52" spans="1:6" x14ac:dyDescent="0.2">
      <c r="A52" s="64" t="s">
        <v>379</v>
      </c>
      <c r="B52" s="64" t="s">
        <v>380</v>
      </c>
      <c r="C52" s="64" t="s">
        <v>188</v>
      </c>
      <c r="D52" s="64" t="s">
        <v>381</v>
      </c>
      <c r="E52" s="64" t="s">
        <v>382</v>
      </c>
      <c r="F52" s="64" t="s">
        <v>185</v>
      </c>
    </row>
    <row r="53" spans="1:6" x14ac:dyDescent="0.2">
      <c r="A53" s="64" t="s">
        <v>383</v>
      </c>
      <c r="B53" s="64" t="s">
        <v>384</v>
      </c>
      <c r="C53" s="64" t="s">
        <v>188</v>
      </c>
      <c r="D53" s="64" t="s">
        <v>385</v>
      </c>
      <c r="E53" s="64" t="s">
        <v>386</v>
      </c>
      <c r="F53" s="64" t="s">
        <v>217</v>
      </c>
    </row>
    <row r="54" spans="1:6" x14ac:dyDescent="0.2">
      <c r="A54" s="64" t="s">
        <v>387</v>
      </c>
      <c r="B54" s="64" t="s">
        <v>388</v>
      </c>
      <c r="C54" s="64" t="s">
        <v>188</v>
      </c>
      <c r="D54" s="64" t="s">
        <v>389</v>
      </c>
      <c r="E54" s="64" t="s">
        <v>390</v>
      </c>
      <c r="F54" s="64" t="s">
        <v>268</v>
      </c>
    </row>
    <row r="55" spans="1:6" x14ac:dyDescent="0.2">
      <c r="A55" s="64" t="s">
        <v>387</v>
      </c>
      <c r="B55" s="64" t="s">
        <v>391</v>
      </c>
      <c r="C55" s="64" t="s">
        <v>188</v>
      </c>
      <c r="D55" s="64" t="s">
        <v>392</v>
      </c>
      <c r="E55" s="64" t="s">
        <v>390</v>
      </c>
      <c r="F55" s="64" t="s">
        <v>268</v>
      </c>
    </row>
    <row r="56" spans="1:6" x14ac:dyDescent="0.2">
      <c r="A56" s="64" t="s">
        <v>387</v>
      </c>
      <c r="B56" s="64" t="s">
        <v>393</v>
      </c>
      <c r="C56" s="64" t="s">
        <v>188</v>
      </c>
      <c r="D56" s="64" t="s">
        <v>394</v>
      </c>
      <c r="E56" s="64" t="s">
        <v>390</v>
      </c>
      <c r="F56" s="64" t="s">
        <v>268</v>
      </c>
    </row>
    <row r="57" spans="1:6" x14ac:dyDescent="0.2">
      <c r="A57" s="64" t="s">
        <v>387</v>
      </c>
      <c r="B57" s="64" t="s">
        <v>393</v>
      </c>
      <c r="C57" s="64" t="s">
        <v>188</v>
      </c>
      <c r="D57" s="64" t="s">
        <v>395</v>
      </c>
      <c r="E57" s="64" t="s">
        <v>390</v>
      </c>
      <c r="F57" s="64" t="s">
        <v>268</v>
      </c>
    </row>
    <row r="58" spans="1:6" x14ac:dyDescent="0.2">
      <c r="A58" s="64" t="s">
        <v>396</v>
      </c>
      <c r="B58" s="64" t="s">
        <v>397</v>
      </c>
      <c r="C58" s="64" t="s">
        <v>188</v>
      </c>
      <c r="D58" s="64" t="s">
        <v>398</v>
      </c>
      <c r="E58" s="64" t="s">
        <v>399</v>
      </c>
      <c r="F58" s="64" t="s">
        <v>268</v>
      </c>
    </row>
    <row r="59" spans="1:6" x14ac:dyDescent="0.2">
      <c r="A59" s="64" t="s">
        <v>400</v>
      </c>
      <c r="B59" s="64" t="s">
        <v>401</v>
      </c>
      <c r="C59" s="64" t="s">
        <v>188</v>
      </c>
      <c r="D59" s="64" t="s">
        <v>402</v>
      </c>
      <c r="E59" s="64" t="s">
        <v>403</v>
      </c>
      <c r="F59" s="64" t="s">
        <v>42</v>
      </c>
    </row>
    <row r="60" spans="1:6" x14ac:dyDescent="0.2">
      <c r="A60" s="64" t="s">
        <v>404</v>
      </c>
      <c r="B60" s="64" t="s">
        <v>405</v>
      </c>
      <c r="C60" s="64" t="s">
        <v>188</v>
      </c>
      <c r="D60" s="64" t="s">
        <v>406</v>
      </c>
      <c r="E60" s="64" t="s">
        <v>407</v>
      </c>
      <c r="F60" s="64" t="s">
        <v>42</v>
      </c>
    </row>
    <row r="61" spans="1:6" x14ac:dyDescent="0.2">
      <c r="A61" s="64" t="s">
        <v>408</v>
      </c>
      <c r="B61" s="64" t="s">
        <v>409</v>
      </c>
      <c r="C61" s="64" t="s">
        <v>188</v>
      </c>
      <c r="D61" s="64" t="s">
        <v>410</v>
      </c>
      <c r="E61" s="64" t="s">
        <v>411</v>
      </c>
      <c r="F61" s="64" t="s">
        <v>42</v>
      </c>
    </row>
    <row r="62" spans="1:6" x14ac:dyDescent="0.2">
      <c r="A62" s="64" t="s">
        <v>412</v>
      </c>
      <c r="B62" s="64" t="s">
        <v>413</v>
      </c>
      <c r="C62" s="64" t="s">
        <v>188</v>
      </c>
      <c r="D62" s="64" t="s">
        <v>414</v>
      </c>
      <c r="E62" s="64" t="s">
        <v>415</v>
      </c>
      <c r="F62" s="64" t="s">
        <v>42</v>
      </c>
    </row>
    <row r="63" spans="1:6" x14ac:dyDescent="0.2">
      <c r="A63" s="64" t="s">
        <v>139</v>
      </c>
      <c r="B63" s="64" t="s">
        <v>416</v>
      </c>
      <c r="C63" s="64" t="s">
        <v>188</v>
      </c>
      <c r="D63" s="64" t="s">
        <v>417</v>
      </c>
      <c r="E63" s="64" t="s">
        <v>418</v>
      </c>
      <c r="F63" s="64" t="s">
        <v>42</v>
      </c>
    </row>
    <row r="64" spans="1:6" x14ac:dyDescent="0.2">
      <c r="A64" s="64" t="s">
        <v>419</v>
      </c>
      <c r="B64" s="64" t="s">
        <v>420</v>
      </c>
      <c r="C64" s="64" t="s">
        <v>188</v>
      </c>
      <c r="D64" s="64" t="s">
        <v>421</v>
      </c>
      <c r="E64" s="64" t="s">
        <v>422</v>
      </c>
      <c r="F64" s="64" t="s">
        <v>42</v>
      </c>
    </row>
    <row r="65" spans="1:6" x14ac:dyDescent="0.2">
      <c r="A65" s="64" t="s">
        <v>423</v>
      </c>
      <c r="B65" s="64" t="s">
        <v>424</v>
      </c>
      <c r="C65" s="64" t="s">
        <v>188</v>
      </c>
      <c r="D65" s="64" t="s">
        <v>425</v>
      </c>
      <c r="E65" s="64" t="s">
        <v>426</v>
      </c>
      <c r="F65" s="64" t="s">
        <v>42</v>
      </c>
    </row>
    <row r="66" spans="1:6" x14ac:dyDescent="0.2">
      <c r="A66" s="64" t="s">
        <v>427</v>
      </c>
      <c r="B66" s="64" t="s">
        <v>428</v>
      </c>
      <c r="C66" s="64" t="s">
        <v>188</v>
      </c>
      <c r="D66" s="64" t="s">
        <v>429</v>
      </c>
      <c r="E66" s="64" t="s">
        <v>430</v>
      </c>
      <c r="F66" s="64" t="s">
        <v>42</v>
      </c>
    </row>
    <row r="67" spans="1:6" x14ac:dyDescent="0.2">
      <c r="A67" s="64" t="s">
        <v>431</v>
      </c>
      <c r="B67" s="64" t="s">
        <v>432</v>
      </c>
      <c r="C67" s="64" t="s">
        <v>188</v>
      </c>
      <c r="D67" s="64" t="s">
        <v>433</v>
      </c>
      <c r="E67" s="64" t="s">
        <v>434</v>
      </c>
      <c r="F67" s="64" t="s">
        <v>42</v>
      </c>
    </row>
    <row r="68" spans="1:6" x14ac:dyDescent="0.2">
      <c r="A68" s="64" t="s">
        <v>435</v>
      </c>
      <c r="B68" s="64" t="s">
        <v>436</v>
      </c>
      <c r="C68" s="64" t="s">
        <v>188</v>
      </c>
      <c r="D68" s="64" t="s">
        <v>437</v>
      </c>
      <c r="E68" s="64" t="s">
        <v>438</v>
      </c>
      <c r="F68" s="64" t="s">
        <v>439</v>
      </c>
    </row>
    <row r="69" spans="1:6" x14ac:dyDescent="0.2">
      <c r="A69" s="64" t="s">
        <v>440</v>
      </c>
      <c r="B69" s="64" t="s">
        <v>441</v>
      </c>
      <c r="C69" s="64" t="s">
        <v>188</v>
      </c>
      <c r="D69" s="64" t="s">
        <v>442</v>
      </c>
      <c r="E69" s="64" t="s">
        <v>443</v>
      </c>
      <c r="F69" s="64" t="s">
        <v>444</v>
      </c>
    </row>
    <row r="70" spans="1:6" x14ac:dyDescent="0.2">
      <c r="A70" s="64" t="s">
        <v>445</v>
      </c>
      <c r="B70" s="64" t="s">
        <v>446</v>
      </c>
      <c r="C70" s="64" t="s">
        <v>188</v>
      </c>
      <c r="D70" s="64" t="s">
        <v>447</v>
      </c>
      <c r="E70" s="64" t="s">
        <v>212</v>
      </c>
      <c r="F70" s="64" t="s">
        <v>444</v>
      </c>
    </row>
    <row r="71" spans="1:6" x14ac:dyDescent="0.2">
      <c r="A71" s="64" t="s">
        <v>448</v>
      </c>
      <c r="B71" s="64" t="s">
        <v>449</v>
      </c>
      <c r="C71" s="64" t="s">
        <v>188</v>
      </c>
      <c r="D71" s="64" t="s">
        <v>450</v>
      </c>
      <c r="E71" s="64" t="s">
        <v>451</v>
      </c>
      <c r="F71" s="64" t="s">
        <v>444</v>
      </c>
    </row>
    <row r="72" spans="1:6" x14ac:dyDescent="0.2">
      <c r="A72" s="64" t="s">
        <v>452</v>
      </c>
      <c r="B72" s="64" t="s">
        <v>453</v>
      </c>
      <c r="C72" s="64" t="s">
        <v>188</v>
      </c>
      <c r="D72" s="64" t="s">
        <v>454</v>
      </c>
      <c r="E72" s="64" t="s">
        <v>455</v>
      </c>
      <c r="F72" s="64" t="s">
        <v>268</v>
      </c>
    </row>
    <row r="73" spans="1:6" x14ac:dyDescent="0.2">
      <c r="A73" s="64" t="s">
        <v>452</v>
      </c>
      <c r="B73" s="64" t="s">
        <v>456</v>
      </c>
      <c r="C73" s="64" t="s">
        <v>188</v>
      </c>
      <c r="D73" s="64" t="s">
        <v>457</v>
      </c>
      <c r="E73" s="64" t="s">
        <v>458</v>
      </c>
      <c r="F73" s="64" t="s">
        <v>459</v>
      </c>
    </row>
    <row r="74" spans="1:6" x14ac:dyDescent="0.2">
      <c r="A74" s="64" t="s">
        <v>452</v>
      </c>
      <c r="B74" s="64" t="s">
        <v>460</v>
      </c>
      <c r="C74" s="64" t="s">
        <v>188</v>
      </c>
      <c r="D74" s="64" t="s">
        <v>461</v>
      </c>
      <c r="E74" s="64" t="s">
        <v>462</v>
      </c>
      <c r="F74" s="64" t="s">
        <v>268</v>
      </c>
    </row>
    <row r="75" spans="1:6" x14ac:dyDescent="0.2">
      <c r="A75" s="64" t="s">
        <v>452</v>
      </c>
      <c r="B75" s="64" t="s">
        <v>463</v>
      </c>
      <c r="C75" s="64" t="s">
        <v>188</v>
      </c>
      <c r="D75" s="64" t="s">
        <v>464</v>
      </c>
      <c r="E75" s="64" t="s">
        <v>455</v>
      </c>
      <c r="F75" s="64" t="s">
        <v>268</v>
      </c>
    </row>
    <row r="76" spans="1:6" x14ac:dyDescent="0.2">
      <c r="A76" s="64" t="s">
        <v>465</v>
      </c>
      <c r="B76" s="64" t="s">
        <v>466</v>
      </c>
      <c r="C76" s="64" t="s">
        <v>188</v>
      </c>
      <c r="D76" s="64" t="s">
        <v>467</v>
      </c>
      <c r="E76" s="64" t="s">
        <v>199</v>
      </c>
      <c r="F76" s="64" t="s">
        <v>42</v>
      </c>
    </row>
    <row r="77" spans="1:6" x14ac:dyDescent="0.2">
      <c r="A77" s="64" t="s">
        <v>468</v>
      </c>
      <c r="B77" s="64" t="s">
        <v>469</v>
      </c>
      <c r="C77" s="64" t="s">
        <v>470</v>
      </c>
      <c r="D77" s="64" t="s">
        <v>471</v>
      </c>
      <c r="E77" s="64" t="s">
        <v>472</v>
      </c>
      <c r="F77" s="64" t="s">
        <v>217</v>
      </c>
    </row>
    <row r="78" spans="1:6" x14ac:dyDescent="0.2">
      <c r="A78" s="64" t="s">
        <v>473</v>
      </c>
      <c r="B78" s="64" t="s">
        <v>474</v>
      </c>
      <c r="C78" s="64" t="s">
        <v>470</v>
      </c>
      <c r="D78" s="64" t="s">
        <v>475</v>
      </c>
      <c r="E78" s="64" t="s">
        <v>476</v>
      </c>
      <c r="F78" s="64" t="s">
        <v>172</v>
      </c>
    </row>
    <row r="79" spans="1:6" x14ac:dyDescent="0.2">
      <c r="A79" s="64" t="s">
        <v>477</v>
      </c>
      <c r="B79" s="64" t="s">
        <v>478</v>
      </c>
      <c r="C79" s="64" t="s">
        <v>470</v>
      </c>
      <c r="D79" s="64" t="s">
        <v>479</v>
      </c>
      <c r="E79" s="64" t="s">
        <v>480</v>
      </c>
      <c r="F79" s="64" t="s">
        <v>481</v>
      </c>
    </row>
    <row r="80" spans="1:6" x14ac:dyDescent="0.2">
      <c r="A80" s="64" t="s">
        <v>482</v>
      </c>
      <c r="B80" s="64" t="s">
        <v>483</v>
      </c>
      <c r="C80" s="64" t="s">
        <v>470</v>
      </c>
      <c r="D80" s="64" t="s">
        <v>484</v>
      </c>
      <c r="E80" s="64" t="s">
        <v>482</v>
      </c>
      <c r="F80" s="64" t="s">
        <v>217</v>
      </c>
    </row>
    <row r="81" spans="1:6" x14ac:dyDescent="0.2">
      <c r="A81" s="64" t="s">
        <v>485</v>
      </c>
      <c r="B81" s="64" t="s">
        <v>486</v>
      </c>
      <c r="C81" s="64" t="s">
        <v>470</v>
      </c>
      <c r="D81" s="64" t="s">
        <v>487</v>
      </c>
      <c r="E81" s="64" t="s">
        <v>488</v>
      </c>
      <c r="F81" s="64" t="s">
        <v>204</v>
      </c>
    </row>
    <row r="82" spans="1:6" x14ac:dyDescent="0.2">
      <c r="A82" s="64" t="s">
        <v>489</v>
      </c>
      <c r="B82" s="64" t="s">
        <v>490</v>
      </c>
      <c r="C82" s="64" t="s">
        <v>470</v>
      </c>
      <c r="D82" s="64" t="s">
        <v>491</v>
      </c>
      <c r="E82" s="64" t="s">
        <v>488</v>
      </c>
      <c r="F82" s="64" t="s">
        <v>492</v>
      </c>
    </row>
    <row r="83" spans="1:6" x14ac:dyDescent="0.2">
      <c r="A83" s="64" t="s">
        <v>493</v>
      </c>
      <c r="B83" s="64" t="s">
        <v>494</v>
      </c>
      <c r="C83" s="64" t="s">
        <v>470</v>
      </c>
      <c r="D83" s="64" t="s">
        <v>495</v>
      </c>
      <c r="E83" s="64" t="s">
        <v>493</v>
      </c>
      <c r="F83" s="64" t="s">
        <v>185</v>
      </c>
    </row>
    <row r="84" spans="1:6" x14ac:dyDescent="0.2">
      <c r="A84" s="64" t="s">
        <v>496</v>
      </c>
      <c r="B84" s="64" t="s">
        <v>497</v>
      </c>
      <c r="C84" s="64" t="s">
        <v>470</v>
      </c>
      <c r="D84" s="64" t="s">
        <v>498</v>
      </c>
      <c r="E84" s="64" t="s">
        <v>496</v>
      </c>
      <c r="F84" s="64" t="s">
        <v>172</v>
      </c>
    </row>
    <row r="85" spans="1:6" x14ac:dyDescent="0.2">
      <c r="A85" s="64" t="s">
        <v>499</v>
      </c>
      <c r="B85" s="64" t="s">
        <v>500</v>
      </c>
      <c r="C85" s="64" t="s">
        <v>470</v>
      </c>
      <c r="D85" s="64" t="s">
        <v>501</v>
      </c>
      <c r="E85" s="64" t="s">
        <v>502</v>
      </c>
      <c r="F85" s="64" t="s">
        <v>503</v>
      </c>
    </row>
    <row r="86" spans="1:6" x14ac:dyDescent="0.2">
      <c r="A86" s="64" t="s">
        <v>504</v>
      </c>
      <c r="B86" s="64" t="s">
        <v>505</v>
      </c>
      <c r="C86" s="64" t="s">
        <v>188</v>
      </c>
      <c r="D86" s="64" t="s">
        <v>506</v>
      </c>
      <c r="E86" s="64" t="s">
        <v>507</v>
      </c>
      <c r="F86" s="64" t="s">
        <v>172</v>
      </c>
    </row>
    <row r="87" spans="1:6" x14ac:dyDescent="0.2">
      <c r="A87" s="64" t="s">
        <v>508</v>
      </c>
      <c r="B87" s="64" t="s">
        <v>509</v>
      </c>
      <c r="C87" s="64" t="s">
        <v>188</v>
      </c>
      <c r="D87" s="64" t="s">
        <v>510</v>
      </c>
      <c r="E87" s="64" t="s">
        <v>511</v>
      </c>
      <c r="F87" s="64" t="s">
        <v>185</v>
      </c>
    </row>
    <row r="88" spans="1:6" x14ac:dyDescent="0.2">
      <c r="A88" s="64" t="s">
        <v>508</v>
      </c>
      <c r="B88" s="64" t="s">
        <v>512</v>
      </c>
      <c r="C88" s="64" t="s">
        <v>188</v>
      </c>
      <c r="D88" s="64" t="s">
        <v>513</v>
      </c>
      <c r="E88" s="64" t="s">
        <v>514</v>
      </c>
      <c r="F88" s="64" t="s">
        <v>185</v>
      </c>
    </row>
    <row r="89" spans="1:6" x14ac:dyDescent="0.2">
      <c r="A89" s="64" t="s">
        <v>508</v>
      </c>
      <c r="B89" s="64" t="s">
        <v>515</v>
      </c>
      <c r="C89" s="64" t="s">
        <v>188</v>
      </c>
      <c r="D89" s="64" t="s">
        <v>516</v>
      </c>
      <c r="E89" s="64" t="s">
        <v>212</v>
      </c>
      <c r="F89" s="64" t="s">
        <v>185</v>
      </c>
    </row>
    <row r="90" spans="1:6" x14ac:dyDescent="0.2">
      <c r="A90" s="64" t="s">
        <v>508</v>
      </c>
      <c r="B90" s="64" t="s">
        <v>517</v>
      </c>
      <c r="C90" s="64" t="s">
        <v>188</v>
      </c>
      <c r="D90" s="64" t="s">
        <v>518</v>
      </c>
      <c r="E90" s="64" t="s">
        <v>519</v>
      </c>
      <c r="F90" s="64" t="s">
        <v>185</v>
      </c>
    </row>
    <row r="91" spans="1:6" x14ac:dyDescent="0.2">
      <c r="A91" s="64" t="s">
        <v>508</v>
      </c>
      <c r="B91" s="64" t="s">
        <v>520</v>
      </c>
      <c r="C91" s="64" t="s">
        <v>188</v>
      </c>
      <c r="D91" s="64" t="s">
        <v>521</v>
      </c>
      <c r="E91" s="64" t="s">
        <v>522</v>
      </c>
      <c r="F91" s="64" t="s">
        <v>185</v>
      </c>
    </row>
    <row r="92" spans="1:6" x14ac:dyDescent="0.2">
      <c r="A92" s="64" t="s">
        <v>508</v>
      </c>
      <c r="B92" s="64" t="s">
        <v>523</v>
      </c>
      <c r="C92" s="64" t="s">
        <v>188</v>
      </c>
      <c r="D92" s="64" t="s">
        <v>524</v>
      </c>
      <c r="E92" s="64" t="s">
        <v>525</v>
      </c>
      <c r="F92" s="64" t="s">
        <v>185</v>
      </c>
    </row>
    <row r="93" spans="1:6" x14ac:dyDescent="0.2">
      <c r="A93" s="64" t="s">
        <v>508</v>
      </c>
      <c r="B93" s="64" t="s">
        <v>526</v>
      </c>
      <c r="C93" s="64" t="s">
        <v>188</v>
      </c>
      <c r="D93" s="64" t="s">
        <v>527</v>
      </c>
      <c r="E93" s="64" t="s">
        <v>525</v>
      </c>
      <c r="F93" s="64" t="s">
        <v>528</v>
      </c>
    </row>
    <row r="94" spans="1:6" x14ac:dyDescent="0.2">
      <c r="A94" s="64" t="s">
        <v>529</v>
      </c>
      <c r="B94" s="64" t="s">
        <v>530</v>
      </c>
      <c r="C94" s="64" t="s">
        <v>188</v>
      </c>
      <c r="D94" s="64" t="s">
        <v>531</v>
      </c>
      <c r="E94" s="64" t="s">
        <v>532</v>
      </c>
      <c r="F94" s="64" t="s">
        <v>172</v>
      </c>
    </row>
    <row r="95" spans="1:6" x14ac:dyDescent="0.2">
      <c r="A95" s="64" t="s">
        <v>533</v>
      </c>
      <c r="B95" s="64" t="s">
        <v>534</v>
      </c>
      <c r="C95" s="64" t="s">
        <v>188</v>
      </c>
      <c r="D95" s="64" t="s">
        <v>535</v>
      </c>
      <c r="E95" s="64" t="s">
        <v>511</v>
      </c>
      <c r="F95" s="64" t="s">
        <v>185</v>
      </c>
    </row>
    <row r="96" spans="1:6" x14ac:dyDescent="0.2">
      <c r="A96" s="64" t="s">
        <v>533</v>
      </c>
      <c r="B96" s="64" t="s">
        <v>536</v>
      </c>
      <c r="C96" s="64" t="s">
        <v>188</v>
      </c>
      <c r="D96" s="64" t="s">
        <v>537</v>
      </c>
      <c r="E96" s="64" t="s">
        <v>538</v>
      </c>
      <c r="F96" s="64" t="s">
        <v>539</v>
      </c>
    </row>
    <row r="97" spans="1:6" x14ac:dyDescent="0.2">
      <c r="A97" s="64" t="s">
        <v>533</v>
      </c>
      <c r="B97" s="64" t="s">
        <v>540</v>
      </c>
      <c r="C97" s="64" t="s">
        <v>188</v>
      </c>
      <c r="D97" s="64" t="s">
        <v>541</v>
      </c>
      <c r="E97" s="64" t="s">
        <v>542</v>
      </c>
      <c r="F97" s="64" t="s">
        <v>185</v>
      </c>
    </row>
    <row r="98" spans="1:6" x14ac:dyDescent="0.2">
      <c r="A98" s="64" t="s">
        <v>533</v>
      </c>
      <c r="B98" s="64" t="s">
        <v>543</v>
      </c>
      <c r="C98" s="64" t="s">
        <v>188</v>
      </c>
      <c r="D98" s="64" t="s">
        <v>544</v>
      </c>
      <c r="E98" s="64" t="s">
        <v>545</v>
      </c>
      <c r="F98" s="64" t="s">
        <v>185</v>
      </c>
    </row>
    <row r="99" spans="1:6" x14ac:dyDescent="0.2">
      <c r="A99" s="64" t="s">
        <v>546</v>
      </c>
      <c r="B99" s="64" t="s">
        <v>547</v>
      </c>
      <c r="C99" s="64" t="s">
        <v>188</v>
      </c>
      <c r="D99" s="64" t="s">
        <v>548</v>
      </c>
      <c r="E99" s="64" t="s">
        <v>212</v>
      </c>
      <c r="F99" s="64" t="s">
        <v>185</v>
      </c>
    </row>
    <row r="100" spans="1:6" x14ac:dyDescent="0.2">
      <c r="A100" s="64" t="s">
        <v>549</v>
      </c>
      <c r="B100" s="64" t="s">
        <v>550</v>
      </c>
      <c r="C100" s="64" t="s">
        <v>188</v>
      </c>
      <c r="D100" s="64" t="s">
        <v>551</v>
      </c>
      <c r="E100" s="64" t="s">
        <v>552</v>
      </c>
      <c r="F100" s="64" t="s">
        <v>172</v>
      </c>
    </row>
    <row r="101" spans="1:6" x14ac:dyDescent="0.2">
      <c r="A101" s="64" t="s">
        <v>553</v>
      </c>
      <c r="B101" s="64" t="s">
        <v>554</v>
      </c>
      <c r="C101" s="64" t="s">
        <v>188</v>
      </c>
      <c r="D101" s="64" t="s">
        <v>555</v>
      </c>
      <c r="E101" s="64" t="s">
        <v>556</v>
      </c>
      <c r="F101" s="64" t="s">
        <v>42</v>
      </c>
    </row>
    <row r="102" spans="1:6" x14ac:dyDescent="0.2">
      <c r="A102" s="64" t="s">
        <v>557</v>
      </c>
      <c r="B102" s="64" t="s">
        <v>558</v>
      </c>
      <c r="C102" s="64" t="s">
        <v>188</v>
      </c>
      <c r="D102" s="64" t="s">
        <v>559</v>
      </c>
      <c r="E102" s="64" t="s">
        <v>212</v>
      </c>
      <c r="F102" s="64" t="s">
        <v>185</v>
      </c>
    </row>
    <row r="103" spans="1:6" x14ac:dyDescent="0.2">
      <c r="A103" s="64" t="s">
        <v>560</v>
      </c>
      <c r="B103" s="64" t="s">
        <v>561</v>
      </c>
      <c r="C103" s="64" t="s">
        <v>188</v>
      </c>
      <c r="D103" s="64" t="s">
        <v>562</v>
      </c>
      <c r="E103" s="64" t="s">
        <v>563</v>
      </c>
      <c r="F103" s="64" t="s">
        <v>564</v>
      </c>
    </row>
    <row r="104" spans="1:6" x14ac:dyDescent="0.2">
      <c r="A104" s="64" t="s">
        <v>565</v>
      </c>
      <c r="B104" s="64" t="s">
        <v>566</v>
      </c>
      <c r="C104" s="64" t="s">
        <v>188</v>
      </c>
      <c r="D104" s="64" t="s">
        <v>567</v>
      </c>
      <c r="E104" s="64" t="s">
        <v>280</v>
      </c>
      <c r="F104" s="64" t="s">
        <v>268</v>
      </c>
    </row>
    <row r="105" spans="1:6" x14ac:dyDescent="0.2">
      <c r="A105" s="64" t="s">
        <v>568</v>
      </c>
      <c r="B105" s="64" t="s">
        <v>569</v>
      </c>
      <c r="C105" s="64" t="s">
        <v>188</v>
      </c>
      <c r="D105" s="64" t="s">
        <v>570</v>
      </c>
      <c r="E105" s="64" t="s">
        <v>571</v>
      </c>
      <c r="F105" s="64" t="s">
        <v>204</v>
      </c>
    </row>
    <row r="106" spans="1:6" x14ac:dyDescent="0.2">
      <c r="A106" s="64" t="s">
        <v>572</v>
      </c>
      <c r="B106" s="64" t="s">
        <v>573</v>
      </c>
      <c r="C106" s="64" t="s">
        <v>188</v>
      </c>
      <c r="D106" s="64" t="s">
        <v>574</v>
      </c>
      <c r="E106" s="64" t="s">
        <v>212</v>
      </c>
      <c r="F106" s="64" t="s">
        <v>575</v>
      </c>
    </row>
    <row r="107" spans="1:6" x14ac:dyDescent="0.2">
      <c r="A107" s="64" t="s">
        <v>576</v>
      </c>
      <c r="B107" s="64" t="s">
        <v>577</v>
      </c>
      <c r="C107" s="64" t="s">
        <v>188</v>
      </c>
      <c r="D107" s="64" t="s">
        <v>578</v>
      </c>
      <c r="E107" s="64" t="s">
        <v>579</v>
      </c>
      <c r="F107" s="64" t="s">
        <v>204</v>
      </c>
    </row>
    <row r="108" spans="1:6" x14ac:dyDescent="0.2">
      <c r="A108" s="64" t="s">
        <v>580</v>
      </c>
      <c r="B108" s="64" t="s">
        <v>581</v>
      </c>
      <c r="C108" s="64" t="s">
        <v>188</v>
      </c>
      <c r="D108" s="64" t="s">
        <v>582</v>
      </c>
      <c r="E108" s="64" t="s">
        <v>199</v>
      </c>
      <c r="F108" s="64" t="s">
        <v>185</v>
      </c>
    </row>
    <row r="109" spans="1:6" x14ac:dyDescent="0.2">
      <c r="A109" s="64" t="s">
        <v>583</v>
      </c>
      <c r="B109" s="64" t="s">
        <v>584</v>
      </c>
      <c r="C109" s="64" t="s">
        <v>188</v>
      </c>
      <c r="D109" s="64" t="s">
        <v>585</v>
      </c>
      <c r="E109" s="64" t="s">
        <v>586</v>
      </c>
      <c r="F109" s="64" t="s">
        <v>263</v>
      </c>
    </row>
    <row r="110" spans="1:6" x14ac:dyDescent="0.2">
      <c r="A110" s="64" t="s">
        <v>587</v>
      </c>
      <c r="B110" s="64" t="s">
        <v>588</v>
      </c>
      <c r="C110" s="64" t="s">
        <v>188</v>
      </c>
      <c r="D110" s="64" t="s">
        <v>589</v>
      </c>
      <c r="E110" s="64" t="s">
        <v>587</v>
      </c>
      <c r="F110" s="64" t="s">
        <v>268</v>
      </c>
    </row>
    <row r="111" spans="1:6" x14ac:dyDescent="0.2">
      <c r="A111" s="64" t="s">
        <v>590</v>
      </c>
      <c r="B111" s="64" t="s">
        <v>591</v>
      </c>
      <c r="C111" s="64" t="s">
        <v>188</v>
      </c>
      <c r="D111" s="64" t="s">
        <v>592</v>
      </c>
      <c r="E111" s="64" t="s">
        <v>593</v>
      </c>
      <c r="F111" s="64" t="s">
        <v>268</v>
      </c>
    </row>
    <row r="112" spans="1:6" x14ac:dyDescent="0.2">
      <c r="A112" s="64" t="s">
        <v>594</v>
      </c>
      <c r="B112" s="64" t="s">
        <v>595</v>
      </c>
      <c r="C112" s="64" t="s">
        <v>188</v>
      </c>
      <c r="D112" s="64" t="s">
        <v>596</v>
      </c>
      <c r="E112" s="64" t="s">
        <v>597</v>
      </c>
      <c r="F112" s="64" t="s">
        <v>185</v>
      </c>
    </row>
    <row r="113" spans="1:6" x14ac:dyDescent="0.2">
      <c r="A113" s="64" t="s">
        <v>598</v>
      </c>
      <c r="B113" s="64" t="s">
        <v>599</v>
      </c>
      <c r="C113" s="64" t="s">
        <v>188</v>
      </c>
      <c r="D113" s="64" t="s">
        <v>600</v>
      </c>
      <c r="E113" s="64" t="s">
        <v>313</v>
      </c>
      <c r="F113" s="64" t="s">
        <v>268</v>
      </c>
    </row>
    <row r="114" spans="1:6" x14ac:dyDescent="0.2">
      <c r="A114" s="64" t="s">
        <v>601</v>
      </c>
      <c r="B114" s="64" t="s">
        <v>602</v>
      </c>
      <c r="C114" s="64" t="s">
        <v>188</v>
      </c>
      <c r="D114" s="64" t="s">
        <v>603</v>
      </c>
      <c r="E114" s="64" t="s">
        <v>313</v>
      </c>
      <c r="F114" s="64" t="s">
        <v>604</v>
      </c>
    </row>
    <row r="115" spans="1:6" x14ac:dyDescent="0.2">
      <c r="A115" s="64" t="s">
        <v>605</v>
      </c>
      <c r="B115" s="64" t="s">
        <v>606</v>
      </c>
      <c r="C115" s="64" t="s">
        <v>188</v>
      </c>
      <c r="D115" s="64" t="s">
        <v>607</v>
      </c>
      <c r="E115" s="64" t="s">
        <v>212</v>
      </c>
      <c r="F115" s="64" t="s">
        <v>608</v>
      </c>
    </row>
    <row r="116" spans="1:6" x14ac:dyDescent="0.2">
      <c r="A116" s="64" t="s">
        <v>605</v>
      </c>
      <c r="B116" s="64" t="s">
        <v>609</v>
      </c>
      <c r="C116" s="64" t="s">
        <v>188</v>
      </c>
      <c r="D116" s="64" t="s">
        <v>610</v>
      </c>
      <c r="E116" s="64" t="s">
        <v>212</v>
      </c>
      <c r="F116" s="64" t="s">
        <v>611</v>
      </c>
    </row>
    <row r="117" spans="1:6" x14ac:dyDescent="0.2">
      <c r="A117" s="64" t="s">
        <v>605</v>
      </c>
      <c r="B117" s="64" t="s">
        <v>612</v>
      </c>
      <c r="C117" s="64" t="s">
        <v>188</v>
      </c>
      <c r="D117" s="64" t="s">
        <v>613</v>
      </c>
      <c r="E117" s="64" t="s">
        <v>212</v>
      </c>
      <c r="F117" s="64" t="s">
        <v>611</v>
      </c>
    </row>
    <row r="118" spans="1:6" x14ac:dyDescent="0.2">
      <c r="A118" s="64" t="s">
        <v>614</v>
      </c>
      <c r="B118" s="64" t="s">
        <v>615</v>
      </c>
      <c r="C118" s="64" t="s">
        <v>616</v>
      </c>
      <c r="D118" s="64" t="s">
        <v>617</v>
      </c>
      <c r="E118" s="64" t="s">
        <v>618</v>
      </c>
      <c r="F118" s="64" t="s">
        <v>619</v>
      </c>
    </row>
    <row r="119" spans="1:6" x14ac:dyDescent="0.2">
      <c r="A119" s="64" t="s">
        <v>620</v>
      </c>
      <c r="B119" s="64" t="s">
        <v>621</v>
      </c>
      <c r="C119" s="64" t="s">
        <v>616</v>
      </c>
      <c r="D119" s="64" t="s">
        <v>622</v>
      </c>
      <c r="E119" s="64" t="s">
        <v>623</v>
      </c>
      <c r="F119" s="64" t="s">
        <v>172</v>
      </c>
    </row>
    <row r="120" spans="1:6" x14ac:dyDescent="0.2">
      <c r="A120" s="64" t="s">
        <v>624</v>
      </c>
      <c r="B120" s="64" t="s">
        <v>625</v>
      </c>
      <c r="C120" s="64" t="s">
        <v>616</v>
      </c>
      <c r="D120" s="64" t="s">
        <v>626</v>
      </c>
      <c r="E120" s="64" t="s">
        <v>627</v>
      </c>
      <c r="F120" s="64" t="s">
        <v>204</v>
      </c>
    </row>
    <row r="121" spans="1:6" x14ac:dyDescent="0.2">
      <c r="A121" s="64" t="s">
        <v>628</v>
      </c>
      <c r="B121" s="64" t="s">
        <v>629</v>
      </c>
      <c r="C121" s="64" t="s">
        <v>616</v>
      </c>
      <c r="D121" s="64" t="s">
        <v>630</v>
      </c>
      <c r="E121" s="64" t="s">
        <v>631</v>
      </c>
      <c r="F121" s="64" t="s">
        <v>632</v>
      </c>
    </row>
    <row r="122" spans="1:6" x14ac:dyDescent="0.2">
      <c r="A122" s="64" t="s">
        <v>633</v>
      </c>
      <c r="B122" s="64" t="s">
        <v>634</v>
      </c>
      <c r="C122" s="64" t="s">
        <v>616</v>
      </c>
      <c r="D122" s="64" t="s">
        <v>635</v>
      </c>
      <c r="E122" s="64" t="s">
        <v>636</v>
      </c>
      <c r="F122" s="64" t="s">
        <v>268</v>
      </c>
    </row>
    <row r="123" spans="1:6" x14ac:dyDescent="0.2">
      <c r="A123" s="64" t="s">
        <v>637</v>
      </c>
      <c r="B123" s="64" t="s">
        <v>638</v>
      </c>
      <c r="C123" s="64" t="s">
        <v>616</v>
      </c>
      <c r="D123" s="64" t="s">
        <v>639</v>
      </c>
      <c r="E123" s="64" t="s">
        <v>640</v>
      </c>
      <c r="F123" s="64" t="s">
        <v>268</v>
      </c>
    </row>
    <row r="124" spans="1:6" x14ac:dyDescent="0.2">
      <c r="A124" s="64" t="s">
        <v>641</v>
      </c>
      <c r="B124" s="64" t="s">
        <v>642</v>
      </c>
      <c r="C124" s="64" t="s">
        <v>616</v>
      </c>
      <c r="D124" s="64" t="s">
        <v>643</v>
      </c>
      <c r="E124" s="64" t="s">
        <v>640</v>
      </c>
      <c r="F124" s="64" t="s">
        <v>644</v>
      </c>
    </row>
    <row r="125" spans="1:6" x14ac:dyDescent="0.2">
      <c r="A125" s="64" t="s">
        <v>645</v>
      </c>
      <c r="B125" s="64" t="s">
        <v>646</v>
      </c>
      <c r="C125" s="64" t="s">
        <v>616</v>
      </c>
      <c r="D125" s="64" t="s">
        <v>647</v>
      </c>
      <c r="E125" s="64" t="s">
        <v>640</v>
      </c>
      <c r="F125" s="64" t="s">
        <v>268</v>
      </c>
    </row>
    <row r="126" spans="1:6" x14ac:dyDescent="0.2">
      <c r="A126" s="64" t="s">
        <v>648</v>
      </c>
      <c r="B126" s="64" t="s">
        <v>649</v>
      </c>
      <c r="C126" s="64" t="s">
        <v>616</v>
      </c>
      <c r="D126" s="64" t="s">
        <v>650</v>
      </c>
      <c r="E126" s="64" t="s">
        <v>651</v>
      </c>
      <c r="F126" s="64" t="s">
        <v>268</v>
      </c>
    </row>
    <row r="127" spans="1:6" x14ac:dyDescent="0.2">
      <c r="A127" s="64" t="s">
        <v>652</v>
      </c>
      <c r="B127" s="64" t="s">
        <v>653</v>
      </c>
      <c r="C127" s="64" t="s">
        <v>616</v>
      </c>
      <c r="D127" s="64" t="s">
        <v>654</v>
      </c>
      <c r="E127" s="64" t="s">
        <v>655</v>
      </c>
      <c r="F127" s="64" t="s">
        <v>268</v>
      </c>
    </row>
    <row r="128" spans="1:6" x14ac:dyDescent="0.2">
      <c r="A128" s="64" t="s">
        <v>656</v>
      </c>
      <c r="B128" s="64" t="s">
        <v>657</v>
      </c>
      <c r="C128" s="64" t="s">
        <v>616</v>
      </c>
      <c r="D128" s="64" t="s">
        <v>658</v>
      </c>
      <c r="E128" s="64" t="s">
        <v>655</v>
      </c>
      <c r="F128" s="64" t="s">
        <v>659</v>
      </c>
    </row>
    <row r="129" spans="1:6" x14ac:dyDescent="0.2">
      <c r="A129" s="64" t="s">
        <v>660</v>
      </c>
      <c r="B129" s="64" t="s">
        <v>661</v>
      </c>
      <c r="C129" s="64" t="s">
        <v>616</v>
      </c>
      <c r="D129" s="64" t="s">
        <v>662</v>
      </c>
      <c r="E129" s="64" t="s">
        <v>640</v>
      </c>
      <c r="F129" s="64" t="s">
        <v>564</v>
      </c>
    </row>
    <row r="130" spans="1:6" x14ac:dyDescent="0.2">
      <c r="A130" s="64" t="s">
        <v>663</v>
      </c>
      <c r="B130" s="64" t="s">
        <v>664</v>
      </c>
      <c r="C130" s="64" t="s">
        <v>616</v>
      </c>
      <c r="D130" s="64" t="s">
        <v>665</v>
      </c>
      <c r="E130" s="64" t="s">
        <v>666</v>
      </c>
      <c r="F130" s="64" t="s">
        <v>172</v>
      </c>
    </row>
    <row r="131" spans="1:6" x14ac:dyDescent="0.2">
      <c r="A131" s="64" t="s">
        <v>667</v>
      </c>
      <c r="B131" s="64" t="s">
        <v>668</v>
      </c>
      <c r="C131" s="64" t="s">
        <v>616</v>
      </c>
      <c r="D131" s="64" t="s">
        <v>669</v>
      </c>
      <c r="E131" s="64" t="s">
        <v>670</v>
      </c>
      <c r="F131" s="64" t="s">
        <v>671</v>
      </c>
    </row>
    <row r="132" spans="1:6" x14ac:dyDescent="0.2">
      <c r="A132" s="64" t="s">
        <v>672</v>
      </c>
      <c r="B132" s="64" t="s">
        <v>673</v>
      </c>
      <c r="C132" s="64" t="s">
        <v>674</v>
      </c>
      <c r="D132" s="64" t="s">
        <v>675</v>
      </c>
      <c r="E132" s="64" t="s">
        <v>676</v>
      </c>
      <c r="F132" s="64" t="s">
        <v>204</v>
      </c>
    </row>
    <row r="133" spans="1:6" x14ac:dyDescent="0.2">
      <c r="A133" s="64" t="s">
        <v>677</v>
      </c>
      <c r="B133" s="64" t="s">
        <v>678</v>
      </c>
      <c r="C133" s="64" t="s">
        <v>616</v>
      </c>
      <c r="D133" s="64" t="s">
        <v>679</v>
      </c>
      <c r="E133" s="64" t="s">
        <v>680</v>
      </c>
      <c r="F133" s="64" t="s">
        <v>268</v>
      </c>
    </row>
    <row r="134" spans="1:6" x14ac:dyDescent="0.2">
      <c r="A134" s="64" t="s">
        <v>681</v>
      </c>
      <c r="B134" s="64" t="s">
        <v>682</v>
      </c>
      <c r="C134" s="64" t="s">
        <v>616</v>
      </c>
      <c r="D134" s="64" t="s">
        <v>683</v>
      </c>
      <c r="E134" s="64" t="s">
        <v>684</v>
      </c>
      <c r="F134" s="64" t="s">
        <v>685</v>
      </c>
    </row>
    <row r="135" spans="1:6" x14ac:dyDescent="0.2">
      <c r="A135" s="64" t="s">
        <v>681</v>
      </c>
      <c r="B135" s="64" t="s">
        <v>686</v>
      </c>
      <c r="C135" s="64" t="s">
        <v>616</v>
      </c>
      <c r="D135" s="64" t="s">
        <v>687</v>
      </c>
      <c r="E135" s="64" t="s">
        <v>688</v>
      </c>
      <c r="F135" s="64" t="s">
        <v>204</v>
      </c>
    </row>
    <row r="136" spans="1:6" x14ac:dyDescent="0.2">
      <c r="A136" s="64" t="s">
        <v>689</v>
      </c>
      <c r="B136" s="64" t="s">
        <v>690</v>
      </c>
      <c r="C136" s="64" t="s">
        <v>616</v>
      </c>
      <c r="D136" s="64" t="s">
        <v>691</v>
      </c>
      <c r="E136" s="64" t="s">
        <v>692</v>
      </c>
      <c r="F136" s="64" t="s">
        <v>204</v>
      </c>
    </row>
    <row r="137" spans="1:6" x14ac:dyDescent="0.2">
      <c r="A137" s="64" t="s">
        <v>693</v>
      </c>
      <c r="B137" s="64" t="s">
        <v>694</v>
      </c>
      <c r="C137" s="64" t="s">
        <v>616</v>
      </c>
      <c r="D137" s="64" t="s">
        <v>695</v>
      </c>
      <c r="E137" s="64" t="s">
        <v>696</v>
      </c>
      <c r="F137" s="64" t="s">
        <v>204</v>
      </c>
    </row>
    <row r="138" spans="1:6" x14ac:dyDescent="0.2">
      <c r="A138" s="64" t="s">
        <v>697</v>
      </c>
      <c r="B138" s="64" t="s">
        <v>698</v>
      </c>
      <c r="C138" s="64" t="s">
        <v>616</v>
      </c>
      <c r="D138" s="64" t="s">
        <v>699</v>
      </c>
      <c r="E138" s="64" t="s">
        <v>700</v>
      </c>
      <c r="F138" s="64" t="s">
        <v>268</v>
      </c>
    </row>
    <row r="139" spans="1:6" x14ac:dyDescent="0.2">
      <c r="A139" s="64" t="s">
        <v>701</v>
      </c>
      <c r="B139" s="64" t="s">
        <v>702</v>
      </c>
      <c r="C139" s="64" t="s">
        <v>616</v>
      </c>
      <c r="D139" s="64" t="s">
        <v>703</v>
      </c>
      <c r="E139" s="64" t="s">
        <v>680</v>
      </c>
      <c r="F139" s="64" t="s">
        <v>204</v>
      </c>
    </row>
    <row r="140" spans="1:6" x14ac:dyDescent="0.2">
      <c r="A140" s="64" t="s">
        <v>704</v>
      </c>
      <c r="B140" s="64" t="s">
        <v>705</v>
      </c>
      <c r="C140" s="64" t="s">
        <v>616</v>
      </c>
      <c r="D140" s="64" t="s">
        <v>706</v>
      </c>
      <c r="E140" s="64" t="s">
        <v>707</v>
      </c>
      <c r="F140" s="64" t="s">
        <v>268</v>
      </c>
    </row>
    <row r="141" spans="1:6" x14ac:dyDescent="0.2">
      <c r="A141" s="64" t="s">
        <v>708</v>
      </c>
      <c r="B141" s="64" t="s">
        <v>709</v>
      </c>
      <c r="C141" s="64" t="s">
        <v>616</v>
      </c>
      <c r="D141" s="64" t="s">
        <v>710</v>
      </c>
      <c r="E141" s="64" t="s">
        <v>711</v>
      </c>
      <c r="F141" s="64" t="s">
        <v>712</v>
      </c>
    </row>
    <row r="142" spans="1:6" x14ac:dyDescent="0.2">
      <c r="A142" s="64" t="s">
        <v>713</v>
      </c>
      <c r="B142" s="64" t="s">
        <v>714</v>
      </c>
      <c r="C142" s="64" t="s">
        <v>616</v>
      </c>
      <c r="D142" s="64" t="s">
        <v>715</v>
      </c>
      <c r="E142" s="64" t="s">
        <v>711</v>
      </c>
      <c r="F142" s="64" t="s">
        <v>716</v>
      </c>
    </row>
    <row r="143" spans="1:6" x14ac:dyDescent="0.2">
      <c r="A143" s="64" t="s">
        <v>717</v>
      </c>
      <c r="B143" s="64" t="s">
        <v>718</v>
      </c>
      <c r="C143" s="64" t="s">
        <v>616</v>
      </c>
      <c r="D143" s="64" t="s">
        <v>719</v>
      </c>
      <c r="E143" s="64" t="s">
        <v>720</v>
      </c>
      <c r="F143" s="64" t="s">
        <v>268</v>
      </c>
    </row>
    <row r="144" spans="1:6" x14ac:dyDescent="0.2">
      <c r="A144" s="64" t="s">
        <v>721</v>
      </c>
      <c r="B144" s="64" t="s">
        <v>722</v>
      </c>
      <c r="C144" s="64" t="s">
        <v>616</v>
      </c>
      <c r="D144" s="64" t="s">
        <v>723</v>
      </c>
      <c r="E144" s="64"/>
      <c r="F144" s="64" t="s">
        <v>204</v>
      </c>
    </row>
    <row r="145" spans="1:6" x14ac:dyDescent="0.2">
      <c r="A145" s="64" t="s">
        <v>140</v>
      </c>
      <c r="B145" s="64" t="s">
        <v>724</v>
      </c>
      <c r="C145" s="64" t="s">
        <v>616</v>
      </c>
      <c r="D145" s="64" t="s">
        <v>725</v>
      </c>
      <c r="E145" s="64" t="s">
        <v>726</v>
      </c>
      <c r="F145" s="64" t="s">
        <v>185</v>
      </c>
    </row>
    <row r="146" spans="1:6" x14ac:dyDescent="0.2">
      <c r="A146" s="64" t="s">
        <v>727</v>
      </c>
      <c r="B146" s="64" t="s">
        <v>728</v>
      </c>
      <c r="C146" s="64" t="s">
        <v>616</v>
      </c>
      <c r="D146" s="64" t="s">
        <v>729</v>
      </c>
      <c r="E146" s="64"/>
      <c r="F146" s="64" t="s">
        <v>42</v>
      </c>
    </row>
    <row r="147" spans="1:6" x14ac:dyDescent="0.2">
      <c r="A147" s="64" t="s">
        <v>730</v>
      </c>
      <c r="B147" s="64" t="s">
        <v>731</v>
      </c>
      <c r="C147" s="64" t="s">
        <v>616</v>
      </c>
      <c r="D147" s="64" t="s">
        <v>592</v>
      </c>
      <c r="E147" s="64" t="s">
        <v>732</v>
      </c>
      <c r="F147" s="64" t="s">
        <v>268</v>
      </c>
    </row>
    <row r="148" spans="1:6" x14ac:dyDescent="0.2">
      <c r="A148" s="64" t="s">
        <v>733</v>
      </c>
      <c r="B148" s="64" t="s">
        <v>734</v>
      </c>
      <c r="C148" s="64" t="s">
        <v>616</v>
      </c>
      <c r="D148" s="64" t="s">
        <v>735</v>
      </c>
      <c r="E148" s="64" t="s">
        <v>736</v>
      </c>
      <c r="F148" s="64" t="s">
        <v>204</v>
      </c>
    </row>
    <row r="149" spans="1:6" x14ac:dyDescent="0.2">
      <c r="A149" s="64" t="s">
        <v>737</v>
      </c>
      <c r="B149" s="64" t="s">
        <v>738</v>
      </c>
      <c r="C149" s="64" t="s">
        <v>616</v>
      </c>
      <c r="D149" s="64" t="s">
        <v>739</v>
      </c>
      <c r="E149" s="64" t="s">
        <v>740</v>
      </c>
      <c r="F149" s="64" t="s">
        <v>185</v>
      </c>
    </row>
    <row r="150" spans="1:6" x14ac:dyDescent="0.2">
      <c r="A150" s="64" t="s">
        <v>141</v>
      </c>
      <c r="B150" s="64" t="s">
        <v>741</v>
      </c>
      <c r="C150" s="64" t="s">
        <v>742</v>
      </c>
      <c r="D150" s="64" t="s">
        <v>743</v>
      </c>
      <c r="E150" s="64"/>
      <c r="F150" s="64" t="s">
        <v>204</v>
      </c>
    </row>
    <row r="151" spans="1:6" x14ac:dyDescent="0.2">
      <c r="A151" s="64" t="s">
        <v>744</v>
      </c>
      <c r="B151" s="64" t="s">
        <v>745</v>
      </c>
      <c r="C151" s="64" t="s">
        <v>742</v>
      </c>
      <c r="D151" s="64" t="s">
        <v>746</v>
      </c>
      <c r="E151" s="64"/>
      <c r="F151" s="64" t="s">
        <v>747</v>
      </c>
    </row>
    <row r="152" spans="1:6" x14ac:dyDescent="0.2">
      <c r="A152" s="64" t="s">
        <v>748</v>
      </c>
      <c r="B152" s="64" t="s">
        <v>749</v>
      </c>
      <c r="C152" s="64" t="s">
        <v>742</v>
      </c>
      <c r="D152" s="64" t="s">
        <v>750</v>
      </c>
      <c r="E152" s="64" t="s">
        <v>751</v>
      </c>
      <c r="F152" s="64" t="s">
        <v>752</v>
      </c>
    </row>
    <row r="153" spans="1:6" x14ac:dyDescent="0.2">
      <c r="A153" s="64" t="s">
        <v>753</v>
      </c>
      <c r="B153" s="64" t="s">
        <v>754</v>
      </c>
      <c r="C153" s="64" t="s">
        <v>742</v>
      </c>
      <c r="D153" s="64" t="s">
        <v>755</v>
      </c>
      <c r="E153" s="64" t="s">
        <v>756</v>
      </c>
      <c r="F153" s="64" t="s">
        <v>757</v>
      </c>
    </row>
    <row r="154" spans="1:6" x14ac:dyDescent="0.2">
      <c r="A154" s="64" t="s">
        <v>758</v>
      </c>
      <c r="B154" s="64" t="s">
        <v>759</v>
      </c>
      <c r="C154" s="64" t="s">
        <v>742</v>
      </c>
      <c r="D154" s="64" t="s">
        <v>760</v>
      </c>
      <c r="E154" s="64" t="s">
        <v>751</v>
      </c>
      <c r="F154" s="64" t="s">
        <v>268</v>
      </c>
    </row>
    <row r="155" spans="1:6" x14ac:dyDescent="0.2">
      <c r="A155" s="64" t="s">
        <v>102</v>
      </c>
      <c r="B155" s="64" t="s">
        <v>761</v>
      </c>
      <c r="C155" s="64" t="s">
        <v>742</v>
      </c>
      <c r="D155" s="64" t="s">
        <v>762</v>
      </c>
      <c r="E155" s="64" t="s">
        <v>751</v>
      </c>
      <c r="F155" s="64" t="s">
        <v>185</v>
      </c>
    </row>
    <row r="156" spans="1:6" x14ac:dyDescent="0.2">
      <c r="A156" s="64" t="s">
        <v>126</v>
      </c>
      <c r="B156" s="64" t="s">
        <v>763</v>
      </c>
      <c r="C156" s="64" t="s">
        <v>742</v>
      </c>
      <c r="D156" s="64" t="s">
        <v>764</v>
      </c>
      <c r="E156" s="64" t="s">
        <v>765</v>
      </c>
      <c r="F156" s="64" t="s">
        <v>268</v>
      </c>
    </row>
    <row r="157" spans="1:6" x14ac:dyDescent="0.2">
      <c r="A157" s="64" t="s">
        <v>126</v>
      </c>
      <c r="B157" s="64" t="s">
        <v>766</v>
      </c>
      <c r="C157" s="64" t="s">
        <v>742</v>
      </c>
      <c r="D157" s="64" t="s">
        <v>767</v>
      </c>
      <c r="E157" s="64" t="s">
        <v>768</v>
      </c>
      <c r="F157" s="64" t="s">
        <v>204</v>
      </c>
    </row>
    <row r="158" spans="1:6" x14ac:dyDescent="0.2">
      <c r="A158" s="64" t="s">
        <v>769</v>
      </c>
      <c r="B158" s="64" t="s">
        <v>770</v>
      </c>
      <c r="C158" s="64" t="s">
        <v>742</v>
      </c>
      <c r="D158" s="64" t="s">
        <v>771</v>
      </c>
      <c r="E158" s="64" t="s">
        <v>772</v>
      </c>
      <c r="F158" s="64" t="s">
        <v>773</v>
      </c>
    </row>
    <row r="159" spans="1:6" x14ac:dyDescent="0.2">
      <c r="A159" s="64" t="s">
        <v>774</v>
      </c>
      <c r="B159" s="64" t="s">
        <v>775</v>
      </c>
      <c r="C159" s="64" t="s">
        <v>776</v>
      </c>
      <c r="D159" s="64" t="s">
        <v>777</v>
      </c>
      <c r="E159" s="64" t="s">
        <v>778</v>
      </c>
      <c r="F159" s="64" t="s">
        <v>757</v>
      </c>
    </row>
    <row r="160" spans="1:6" x14ac:dyDescent="0.2">
      <c r="A160" s="64" t="s">
        <v>779</v>
      </c>
      <c r="B160" s="64" t="s">
        <v>780</v>
      </c>
      <c r="C160" s="64" t="s">
        <v>776</v>
      </c>
      <c r="D160" s="64" t="s">
        <v>781</v>
      </c>
      <c r="E160" s="64" t="s">
        <v>778</v>
      </c>
      <c r="F160" s="64" t="s">
        <v>757</v>
      </c>
    </row>
    <row r="161" spans="1:6" x14ac:dyDescent="0.2">
      <c r="A161" s="64" t="s">
        <v>782</v>
      </c>
      <c r="B161" s="64" t="s">
        <v>783</v>
      </c>
      <c r="C161" s="64" t="s">
        <v>776</v>
      </c>
      <c r="D161" s="64" t="s">
        <v>784</v>
      </c>
      <c r="E161" s="64" t="s">
        <v>778</v>
      </c>
      <c r="F161" s="64" t="s">
        <v>444</v>
      </c>
    </row>
    <row r="162" spans="1:6" x14ac:dyDescent="0.2">
      <c r="A162" s="64" t="s">
        <v>785</v>
      </c>
      <c r="B162" s="64" t="s">
        <v>786</v>
      </c>
      <c r="C162" s="64" t="s">
        <v>776</v>
      </c>
      <c r="D162" s="64" t="s">
        <v>787</v>
      </c>
      <c r="E162" s="64" t="s">
        <v>788</v>
      </c>
      <c r="F162" s="64" t="s">
        <v>757</v>
      </c>
    </row>
    <row r="163" spans="1:6" x14ac:dyDescent="0.2">
      <c r="A163" s="64" t="s">
        <v>789</v>
      </c>
      <c r="B163" s="64" t="s">
        <v>790</v>
      </c>
      <c r="C163" s="64" t="s">
        <v>776</v>
      </c>
      <c r="D163" s="64" t="s">
        <v>791</v>
      </c>
      <c r="E163" s="64" t="s">
        <v>778</v>
      </c>
      <c r="F163" s="64" t="s">
        <v>792</v>
      </c>
    </row>
    <row r="164" spans="1:6" x14ac:dyDescent="0.2">
      <c r="A164" s="64" t="s">
        <v>793</v>
      </c>
      <c r="B164" s="64" t="s">
        <v>794</v>
      </c>
      <c r="C164" s="64" t="s">
        <v>776</v>
      </c>
      <c r="D164" s="64" t="s">
        <v>795</v>
      </c>
      <c r="E164" s="64" t="s">
        <v>796</v>
      </c>
      <c r="F164" s="64" t="s">
        <v>204</v>
      </c>
    </row>
    <row r="165" spans="1:6" x14ac:dyDescent="0.2">
      <c r="A165" s="64" t="s">
        <v>793</v>
      </c>
      <c r="B165" s="64" t="s">
        <v>797</v>
      </c>
      <c r="C165" s="64" t="s">
        <v>776</v>
      </c>
      <c r="D165" s="64" t="s">
        <v>798</v>
      </c>
      <c r="E165" s="64" t="s">
        <v>799</v>
      </c>
      <c r="F165" s="64" t="s">
        <v>528</v>
      </c>
    </row>
    <row r="166" spans="1:6" x14ac:dyDescent="0.2">
      <c r="A166" s="64" t="s">
        <v>800</v>
      </c>
      <c r="B166" s="64" t="s">
        <v>801</v>
      </c>
      <c r="C166" s="64" t="s">
        <v>776</v>
      </c>
      <c r="D166" s="64" t="s">
        <v>802</v>
      </c>
      <c r="E166" s="64" t="s">
        <v>803</v>
      </c>
      <c r="F166" s="64" t="s">
        <v>792</v>
      </c>
    </row>
    <row r="167" spans="1:6" x14ac:dyDescent="0.2">
      <c r="A167" s="64" t="s">
        <v>804</v>
      </c>
      <c r="B167" s="64" t="s">
        <v>805</v>
      </c>
      <c r="C167" s="64" t="s">
        <v>776</v>
      </c>
      <c r="D167" s="64" t="s">
        <v>806</v>
      </c>
      <c r="E167" s="64" t="s">
        <v>778</v>
      </c>
      <c r="F167" s="64" t="s">
        <v>807</v>
      </c>
    </row>
    <row r="168" spans="1:6" x14ac:dyDescent="0.2">
      <c r="A168" s="64" t="s">
        <v>808</v>
      </c>
      <c r="B168" s="64" t="s">
        <v>809</v>
      </c>
      <c r="C168" s="64" t="s">
        <v>776</v>
      </c>
      <c r="D168" s="64" t="s">
        <v>810</v>
      </c>
      <c r="E168" s="64" t="s">
        <v>811</v>
      </c>
      <c r="F168" s="64" t="s">
        <v>204</v>
      </c>
    </row>
    <row r="169" spans="1:6" x14ac:dyDescent="0.2">
      <c r="A169" s="64" t="s">
        <v>812</v>
      </c>
      <c r="B169" s="64" t="s">
        <v>813</v>
      </c>
      <c r="C169" s="64" t="s">
        <v>776</v>
      </c>
      <c r="D169" s="64" t="s">
        <v>814</v>
      </c>
      <c r="E169" s="64"/>
      <c r="F169" s="64" t="s">
        <v>815</v>
      </c>
    </row>
    <row r="170" spans="1:6" x14ac:dyDescent="0.2">
      <c r="A170" s="64" t="s">
        <v>816</v>
      </c>
      <c r="B170" s="64" t="s">
        <v>817</v>
      </c>
      <c r="C170" s="64" t="s">
        <v>776</v>
      </c>
      <c r="D170" s="64" t="s">
        <v>818</v>
      </c>
      <c r="E170" s="64" t="s">
        <v>819</v>
      </c>
      <c r="F170" s="64" t="s">
        <v>204</v>
      </c>
    </row>
    <row r="171" spans="1:6" x14ac:dyDescent="0.2">
      <c r="A171" s="64" t="s">
        <v>820</v>
      </c>
      <c r="B171" s="64" t="s">
        <v>821</v>
      </c>
      <c r="C171" s="64" t="s">
        <v>776</v>
      </c>
      <c r="D171" s="64" t="s">
        <v>822</v>
      </c>
      <c r="E171" s="64" t="s">
        <v>778</v>
      </c>
      <c r="F171" s="64" t="s">
        <v>204</v>
      </c>
    </row>
    <row r="172" spans="1:6" x14ac:dyDescent="0.2">
      <c r="A172" s="64" t="s">
        <v>823</v>
      </c>
      <c r="B172" s="64" t="s">
        <v>824</v>
      </c>
      <c r="C172" s="64" t="s">
        <v>776</v>
      </c>
      <c r="D172" s="64" t="s">
        <v>825</v>
      </c>
      <c r="E172" s="64" t="s">
        <v>778</v>
      </c>
      <c r="F172" s="64" t="s">
        <v>268</v>
      </c>
    </row>
    <row r="173" spans="1:6" x14ac:dyDescent="0.2">
      <c r="A173" s="64" t="s">
        <v>826</v>
      </c>
      <c r="B173" s="64" t="s">
        <v>827</v>
      </c>
      <c r="C173" s="64" t="s">
        <v>776</v>
      </c>
      <c r="D173" s="64" t="s">
        <v>828</v>
      </c>
      <c r="E173" s="64" t="s">
        <v>778</v>
      </c>
      <c r="F173" s="64" t="s">
        <v>712</v>
      </c>
    </row>
    <row r="174" spans="1:6" x14ac:dyDescent="0.2">
      <c r="A174" s="64" t="s">
        <v>829</v>
      </c>
      <c r="B174" s="64" t="s">
        <v>830</v>
      </c>
      <c r="C174" s="64" t="s">
        <v>831</v>
      </c>
      <c r="D174" s="64" t="s">
        <v>832</v>
      </c>
      <c r="E174" s="64" t="s">
        <v>833</v>
      </c>
      <c r="F174" s="64" t="s">
        <v>619</v>
      </c>
    </row>
    <row r="175" spans="1:6" x14ac:dyDescent="0.2">
      <c r="A175" s="64" t="s">
        <v>834</v>
      </c>
      <c r="B175" s="64" t="s">
        <v>835</v>
      </c>
      <c r="C175" s="64" t="s">
        <v>831</v>
      </c>
      <c r="D175" s="64" t="s">
        <v>836</v>
      </c>
      <c r="E175" s="64" t="s">
        <v>837</v>
      </c>
      <c r="F175" s="64" t="s">
        <v>838</v>
      </c>
    </row>
    <row r="176" spans="1:6" x14ac:dyDescent="0.2">
      <c r="A176" s="64" t="s">
        <v>839</v>
      </c>
      <c r="B176" s="64" t="s">
        <v>840</v>
      </c>
      <c r="C176" s="64" t="s">
        <v>831</v>
      </c>
      <c r="D176" s="64" t="s">
        <v>841</v>
      </c>
      <c r="E176" s="64"/>
      <c r="F176" s="64" t="s">
        <v>712</v>
      </c>
    </row>
    <row r="177" spans="1:6" x14ac:dyDescent="0.2">
      <c r="A177" s="64" t="s">
        <v>842</v>
      </c>
      <c r="B177" s="64" t="s">
        <v>843</v>
      </c>
      <c r="C177" s="64" t="s">
        <v>831</v>
      </c>
      <c r="D177" s="64" t="s">
        <v>844</v>
      </c>
      <c r="E177" s="64" t="s">
        <v>845</v>
      </c>
      <c r="F177" s="64" t="s">
        <v>846</v>
      </c>
    </row>
    <row r="178" spans="1:6" x14ac:dyDescent="0.2">
      <c r="A178" s="64" t="s">
        <v>847</v>
      </c>
      <c r="B178" s="64" t="s">
        <v>848</v>
      </c>
      <c r="C178" s="64" t="s">
        <v>849</v>
      </c>
      <c r="D178" s="64" t="s">
        <v>850</v>
      </c>
      <c r="E178" s="64" t="s">
        <v>851</v>
      </c>
      <c r="F178" s="64" t="s">
        <v>185</v>
      </c>
    </row>
    <row r="179" spans="1:6" x14ac:dyDescent="0.2">
      <c r="A179" s="64" t="s">
        <v>847</v>
      </c>
      <c r="B179" s="64" t="s">
        <v>852</v>
      </c>
      <c r="C179" s="64" t="s">
        <v>849</v>
      </c>
      <c r="D179" s="64" t="s">
        <v>853</v>
      </c>
      <c r="E179" s="64" t="s">
        <v>854</v>
      </c>
      <c r="F179" s="64" t="s">
        <v>172</v>
      </c>
    </row>
    <row r="180" spans="1:6" x14ac:dyDescent="0.2">
      <c r="A180" s="64" t="s">
        <v>847</v>
      </c>
      <c r="B180" s="64" t="s">
        <v>855</v>
      </c>
      <c r="C180" s="64" t="s">
        <v>849</v>
      </c>
      <c r="D180" s="64" t="s">
        <v>856</v>
      </c>
      <c r="E180" s="64" t="s">
        <v>857</v>
      </c>
      <c r="F180" s="64" t="s">
        <v>204</v>
      </c>
    </row>
    <row r="181" spans="1:6" x14ac:dyDescent="0.2">
      <c r="A181" s="64" t="s">
        <v>847</v>
      </c>
      <c r="B181" s="64" t="s">
        <v>858</v>
      </c>
      <c r="C181" s="64" t="s">
        <v>849</v>
      </c>
      <c r="D181" s="64" t="s">
        <v>859</v>
      </c>
      <c r="E181" s="64"/>
      <c r="F181" s="64" t="s">
        <v>860</v>
      </c>
    </row>
    <row r="182" spans="1:6" x14ac:dyDescent="0.2">
      <c r="A182" s="64" t="s">
        <v>847</v>
      </c>
      <c r="B182" s="64" t="s">
        <v>861</v>
      </c>
      <c r="C182" s="64" t="s">
        <v>849</v>
      </c>
      <c r="D182" s="64" t="s">
        <v>862</v>
      </c>
      <c r="E182" s="64"/>
      <c r="F182" s="64" t="s">
        <v>863</v>
      </c>
    </row>
    <row r="183" spans="1:6" x14ac:dyDescent="0.2">
      <c r="A183" s="64" t="s">
        <v>864</v>
      </c>
      <c r="B183" s="64" t="s">
        <v>865</v>
      </c>
      <c r="C183" s="64" t="s">
        <v>866</v>
      </c>
      <c r="D183" s="64" t="s">
        <v>867</v>
      </c>
      <c r="E183" s="64" t="s">
        <v>868</v>
      </c>
      <c r="F183" s="64" t="s">
        <v>204</v>
      </c>
    </row>
    <row r="184" spans="1:6" x14ac:dyDescent="0.2">
      <c r="A184" s="64" t="s">
        <v>869</v>
      </c>
      <c r="B184" s="64" t="s">
        <v>870</v>
      </c>
      <c r="C184" s="64" t="s">
        <v>188</v>
      </c>
      <c r="D184" s="64" t="s">
        <v>871</v>
      </c>
      <c r="E184" s="64" t="s">
        <v>872</v>
      </c>
      <c r="F184" s="64" t="s">
        <v>712</v>
      </c>
    </row>
    <row r="185" spans="1:6" x14ac:dyDescent="0.2">
      <c r="A185" s="64" t="s">
        <v>869</v>
      </c>
      <c r="B185" s="64" t="s">
        <v>873</v>
      </c>
      <c r="C185" s="64" t="s">
        <v>188</v>
      </c>
      <c r="D185" s="64" t="s">
        <v>874</v>
      </c>
      <c r="E185" s="64" t="s">
        <v>872</v>
      </c>
      <c r="F185" s="64" t="s">
        <v>712</v>
      </c>
    </row>
    <row r="186" spans="1:6" x14ac:dyDescent="0.2">
      <c r="A186" s="64" t="s">
        <v>869</v>
      </c>
      <c r="B186" s="64" t="s">
        <v>875</v>
      </c>
      <c r="C186" s="64" t="s">
        <v>188</v>
      </c>
      <c r="D186" s="64" t="s">
        <v>876</v>
      </c>
      <c r="E186" s="64" t="s">
        <v>877</v>
      </c>
      <c r="F186" s="64" t="s">
        <v>878</v>
      </c>
    </row>
    <row r="187" spans="1:6" x14ac:dyDescent="0.2">
      <c r="A187" s="64" t="s">
        <v>879</v>
      </c>
      <c r="B187" s="64" t="s">
        <v>880</v>
      </c>
      <c r="C187" s="64" t="s">
        <v>831</v>
      </c>
      <c r="D187" s="64" t="s">
        <v>881</v>
      </c>
      <c r="E187" s="64" t="s">
        <v>882</v>
      </c>
      <c r="F187" s="64" t="s">
        <v>204</v>
      </c>
    </row>
    <row r="188" spans="1:6" x14ac:dyDescent="0.2">
      <c r="A188" s="64" t="s">
        <v>883</v>
      </c>
      <c r="B188" s="64" t="s">
        <v>884</v>
      </c>
      <c r="C188" s="64" t="s">
        <v>831</v>
      </c>
      <c r="D188" s="64" t="s">
        <v>885</v>
      </c>
      <c r="E188" s="64"/>
      <c r="F188" s="64" t="s">
        <v>712</v>
      </c>
    </row>
    <row r="189" spans="1:6" x14ac:dyDescent="0.2">
      <c r="A189" s="64" t="s">
        <v>886</v>
      </c>
      <c r="B189" s="64" t="s">
        <v>887</v>
      </c>
      <c r="C189" s="64" t="s">
        <v>831</v>
      </c>
      <c r="D189" s="64" t="s">
        <v>888</v>
      </c>
      <c r="E189" s="64" t="s">
        <v>889</v>
      </c>
      <c r="F189" s="64" t="s">
        <v>42</v>
      </c>
    </row>
    <row r="190" spans="1:6" x14ac:dyDescent="0.2">
      <c r="A190" s="64" t="s">
        <v>890</v>
      </c>
      <c r="B190" s="64" t="s">
        <v>891</v>
      </c>
      <c r="C190" s="64" t="s">
        <v>892</v>
      </c>
      <c r="D190" s="64" t="s">
        <v>893</v>
      </c>
      <c r="E190" s="64" t="s">
        <v>894</v>
      </c>
      <c r="F190" s="64" t="s">
        <v>895</v>
      </c>
    </row>
    <row r="191" spans="1:6" x14ac:dyDescent="0.2">
      <c r="A191" s="64" t="s">
        <v>896</v>
      </c>
      <c r="B191" s="64" t="s">
        <v>897</v>
      </c>
      <c r="C191" s="64" t="s">
        <v>892</v>
      </c>
      <c r="D191" s="64" t="s">
        <v>888</v>
      </c>
      <c r="E191" s="64"/>
      <c r="F191" s="64" t="s">
        <v>42</v>
      </c>
    </row>
    <row r="192" spans="1:6" x14ac:dyDescent="0.2">
      <c r="A192" s="64" t="s">
        <v>898</v>
      </c>
      <c r="B192" s="64" t="s">
        <v>899</v>
      </c>
      <c r="C192" s="64" t="s">
        <v>470</v>
      </c>
      <c r="D192" s="64" t="s">
        <v>900</v>
      </c>
      <c r="E192" s="64" t="s">
        <v>901</v>
      </c>
      <c r="F192" s="64" t="s">
        <v>204</v>
      </c>
    </row>
    <row r="193" spans="1:6" x14ac:dyDescent="0.2">
      <c r="A193" s="64" t="s">
        <v>902</v>
      </c>
      <c r="B193" s="64" t="s">
        <v>903</v>
      </c>
      <c r="C193" s="64" t="s">
        <v>470</v>
      </c>
      <c r="D193" s="64" t="s">
        <v>900</v>
      </c>
      <c r="E193" s="64" t="s">
        <v>901</v>
      </c>
      <c r="F193" s="64" t="s">
        <v>204</v>
      </c>
    </row>
    <row r="194" spans="1:6" x14ac:dyDescent="0.2">
      <c r="A194" s="64" t="s">
        <v>904</v>
      </c>
      <c r="B194" s="64" t="s">
        <v>905</v>
      </c>
      <c r="C194" s="64" t="s">
        <v>616</v>
      </c>
      <c r="D194" s="64" t="s">
        <v>906</v>
      </c>
      <c r="E194" s="64" t="s">
        <v>740</v>
      </c>
      <c r="F194" s="64" t="s">
        <v>564</v>
      </c>
    </row>
    <row r="195" spans="1:6" x14ac:dyDescent="0.2">
      <c r="A195" s="64" t="s">
        <v>907</v>
      </c>
      <c r="B195" s="64" t="s">
        <v>908</v>
      </c>
      <c r="C195" s="64" t="s">
        <v>616</v>
      </c>
      <c r="D195" s="64" t="s">
        <v>909</v>
      </c>
      <c r="E195" s="64" t="s">
        <v>740</v>
      </c>
      <c r="F195" s="64" t="s">
        <v>528</v>
      </c>
    </row>
    <row r="196" spans="1:6" x14ac:dyDescent="0.2">
      <c r="A196" s="64" t="s">
        <v>910</v>
      </c>
      <c r="B196" s="64" t="s">
        <v>911</v>
      </c>
      <c r="C196" s="64" t="s">
        <v>616</v>
      </c>
      <c r="D196" s="64" t="s">
        <v>912</v>
      </c>
      <c r="E196" s="64" t="s">
        <v>913</v>
      </c>
      <c r="F196" s="64" t="s">
        <v>185</v>
      </c>
    </row>
    <row r="197" spans="1:6" x14ac:dyDescent="0.2">
      <c r="A197" s="64" t="s">
        <v>914</v>
      </c>
      <c r="B197" s="64" t="s">
        <v>915</v>
      </c>
      <c r="C197" s="64" t="s">
        <v>616</v>
      </c>
      <c r="D197" s="64" t="s">
        <v>916</v>
      </c>
      <c r="E197" s="64" t="s">
        <v>917</v>
      </c>
      <c r="F197" s="64" t="s">
        <v>185</v>
      </c>
    </row>
    <row r="198" spans="1:6" x14ac:dyDescent="0.2">
      <c r="A198" s="64" t="s">
        <v>918</v>
      </c>
      <c r="B198" s="64" t="s">
        <v>919</v>
      </c>
      <c r="C198" s="64" t="s">
        <v>616</v>
      </c>
      <c r="D198" s="64" t="s">
        <v>920</v>
      </c>
      <c r="E198" s="64"/>
      <c r="F198" s="64" t="s">
        <v>712</v>
      </c>
    </row>
    <row r="199" spans="1:6" x14ac:dyDescent="0.2">
      <c r="A199" s="64" t="s">
        <v>921</v>
      </c>
      <c r="B199" s="64" t="s">
        <v>922</v>
      </c>
      <c r="C199" s="64" t="s">
        <v>616</v>
      </c>
      <c r="D199" s="64" t="s">
        <v>923</v>
      </c>
      <c r="E199" s="64"/>
      <c r="F199" s="64" t="s">
        <v>712</v>
      </c>
    </row>
    <row r="200" spans="1:6" x14ac:dyDescent="0.2">
      <c r="A200" s="64" t="s">
        <v>921</v>
      </c>
      <c r="B200" s="64" t="s">
        <v>924</v>
      </c>
      <c r="C200" s="64" t="s">
        <v>616</v>
      </c>
      <c r="D200" s="64" t="s">
        <v>925</v>
      </c>
      <c r="E200" s="64" t="s">
        <v>926</v>
      </c>
      <c r="F200" s="64" t="s">
        <v>927</v>
      </c>
    </row>
    <row r="201" spans="1:6" x14ac:dyDescent="0.2">
      <c r="A201" s="64" t="s">
        <v>928</v>
      </c>
      <c r="B201" s="64" t="s">
        <v>929</v>
      </c>
      <c r="C201" s="64" t="s">
        <v>616</v>
      </c>
      <c r="D201" s="64" t="s">
        <v>923</v>
      </c>
      <c r="E201" s="64" t="s">
        <v>930</v>
      </c>
      <c r="F201" s="64" t="s">
        <v>503</v>
      </c>
    </row>
    <row r="202" spans="1:6" x14ac:dyDescent="0.2">
      <c r="A202" s="64" t="s">
        <v>104</v>
      </c>
      <c r="B202" s="64" t="s">
        <v>931</v>
      </c>
      <c r="C202" s="64" t="s">
        <v>932</v>
      </c>
      <c r="D202" s="64" t="s">
        <v>933</v>
      </c>
      <c r="E202" s="64" t="s">
        <v>934</v>
      </c>
      <c r="F202" s="64" t="s">
        <v>268</v>
      </c>
    </row>
    <row r="203" spans="1:6" x14ac:dyDescent="0.2">
      <c r="A203" s="64" t="s">
        <v>104</v>
      </c>
      <c r="B203" s="64" t="s">
        <v>935</v>
      </c>
      <c r="C203" s="64" t="s">
        <v>932</v>
      </c>
      <c r="D203" s="64" t="s">
        <v>936</v>
      </c>
      <c r="E203" s="64" t="s">
        <v>937</v>
      </c>
      <c r="F203" s="64" t="s">
        <v>938</v>
      </c>
    </row>
    <row r="204" spans="1:6" x14ac:dyDescent="0.2">
      <c r="A204" s="64" t="s">
        <v>89</v>
      </c>
      <c r="B204" s="64" t="s">
        <v>939</v>
      </c>
      <c r="C204" s="64" t="s">
        <v>932</v>
      </c>
      <c r="D204" s="64" t="s">
        <v>940</v>
      </c>
      <c r="E204" s="64" t="s">
        <v>934</v>
      </c>
      <c r="F204" s="64" t="s">
        <v>941</v>
      </c>
    </row>
    <row r="205" spans="1:6" x14ac:dyDescent="0.2">
      <c r="A205" s="64" t="s">
        <v>89</v>
      </c>
      <c r="B205" s="64" t="s">
        <v>942</v>
      </c>
      <c r="C205" s="64" t="s">
        <v>932</v>
      </c>
      <c r="D205" s="64" t="s">
        <v>943</v>
      </c>
      <c r="E205" s="64" t="s">
        <v>944</v>
      </c>
      <c r="F205" s="64" t="s">
        <v>757</v>
      </c>
    </row>
    <row r="206" spans="1:6" x14ac:dyDescent="0.2">
      <c r="A206" s="64" t="s">
        <v>945</v>
      </c>
      <c r="B206" s="64" t="s">
        <v>946</v>
      </c>
      <c r="C206" s="64" t="s">
        <v>932</v>
      </c>
      <c r="D206" s="64" t="s">
        <v>947</v>
      </c>
      <c r="E206" s="64" t="s">
        <v>934</v>
      </c>
      <c r="F206" s="64" t="s">
        <v>204</v>
      </c>
    </row>
    <row r="207" spans="1:6" x14ac:dyDescent="0.2">
      <c r="A207" s="64" t="s">
        <v>145</v>
      </c>
      <c r="B207" s="64" t="s">
        <v>948</v>
      </c>
      <c r="C207" s="64" t="s">
        <v>949</v>
      </c>
      <c r="D207" s="64" t="s">
        <v>950</v>
      </c>
      <c r="E207" s="64" t="s">
        <v>951</v>
      </c>
      <c r="F207" s="64" t="s">
        <v>42</v>
      </c>
    </row>
    <row r="208" spans="1:6" x14ac:dyDescent="0.2">
      <c r="A208" s="64" t="s">
        <v>145</v>
      </c>
      <c r="B208" s="64" t="s">
        <v>952</v>
      </c>
      <c r="C208" s="64" t="s">
        <v>949</v>
      </c>
      <c r="D208" s="64" t="s">
        <v>953</v>
      </c>
      <c r="E208" s="64" t="s">
        <v>954</v>
      </c>
      <c r="F208" s="64" t="s">
        <v>955</v>
      </c>
    </row>
    <row r="209" spans="1:6" x14ac:dyDescent="0.2">
      <c r="A209" s="64" t="s">
        <v>128</v>
      </c>
      <c r="B209" s="64" t="s">
        <v>956</v>
      </c>
      <c r="C209" s="64" t="s">
        <v>949</v>
      </c>
      <c r="D209" s="64" t="s">
        <v>957</v>
      </c>
      <c r="E209" s="64" t="s">
        <v>954</v>
      </c>
      <c r="F209" s="64" t="s">
        <v>958</v>
      </c>
    </row>
    <row r="210" spans="1:6" x14ac:dyDescent="0.2">
      <c r="A210" s="64" t="s">
        <v>128</v>
      </c>
      <c r="B210" s="64" t="s">
        <v>959</v>
      </c>
      <c r="C210" s="64" t="s">
        <v>949</v>
      </c>
      <c r="D210" s="64" t="s">
        <v>960</v>
      </c>
      <c r="E210" s="64" t="s">
        <v>961</v>
      </c>
      <c r="F210" s="64" t="s">
        <v>962</v>
      </c>
    </row>
    <row r="211" spans="1:6" x14ac:dyDescent="0.2">
      <c r="A211" s="64" t="s">
        <v>963</v>
      </c>
      <c r="B211" s="64" t="s">
        <v>964</v>
      </c>
      <c r="C211" s="64" t="s">
        <v>949</v>
      </c>
      <c r="D211" s="64" t="s">
        <v>965</v>
      </c>
      <c r="E211" s="64" t="s">
        <v>966</v>
      </c>
      <c r="F211" s="64" t="s">
        <v>938</v>
      </c>
    </row>
    <row r="212" spans="1:6" x14ac:dyDescent="0.2">
      <c r="A212" s="64" t="s">
        <v>967</v>
      </c>
      <c r="B212" s="64" t="s">
        <v>968</v>
      </c>
      <c r="C212" s="64" t="s">
        <v>949</v>
      </c>
      <c r="D212" s="64" t="s">
        <v>969</v>
      </c>
      <c r="E212" s="64" t="s">
        <v>970</v>
      </c>
      <c r="F212" s="64" t="s">
        <v>971</v>
      </c>
    </row>
    <row r="213" spans="1:6" x14ac:dyDescent="0.2">
      <c r="A213" s="64" t="s">
        <v>972</v>
      </c>
      <c r="B213" s="64" t="s">
        <v>973</v>
      </c>
      <c r="C213" s="64" t="s">
        <v>949</v>
      </c>
      <c r="D213" s="64" t="s">
        <v>974</v>
      </c>
      <c r="E213" s="64" t="s">
        <v>954</v>
      </c>
      <c r="F213" s="64" t="s">
        <v>975</v>
      </c>
    </row>
    <row r="214" spans="1:6" x14ac:dyDescent="0.2">
      <c r="A214" s="64" t="s">
        <v>976</v>
      </c>
      <c r="B214" s="64" t="s">
        <v>977</v>
      </c>
      <c r="C214" s="64" t="s">
        <v>949</v>
      </c>
      <c r="D214" s="64" t="s">
        <v>978</v>
      </c>
      <c r="E214" s="64" t="s">
        <v>979</v>
      </c>
      <c r="F214" s="64" t="s">
        <v>980</v>
      </c>
    </row>
    <row r="215" spans="1:6" x14ac:dyDescent="0.2">
      <c r="A215" s="64" t="s">
        <v>981</v>
      </c>
      <c r="B215" s="64" t="s">
        <v>982</v>
      </c>
      <c r="C215" s="64" t="s">
        <v>949</v>
      </c>
      <c r="D215" s="64" t="s">
        <v>983</v>
      </c>
      <c r="E215" s="64" t="s">
        <v>954</v>
      </c>
      <c r="F215" s="64" t="s">
        <v>712</v>
      </c>
    </row>
    <row r="216" spans="1:6" x14ac:dyDescent="0.2">
      <c r="A216" s="64" t="s">
        <v>984</v>
      </c>
      <c r="B216" s="64" t="s">
        <v>985</v>
      </c>
      <c r="C216" s="64" t="s">
        <v>949</v>
      </c>
      <c r="D216" s="65" t="s">
        <v>986</v>
      </c>
      <c r="E216" s="64" t="s">
        <v>954</v>
      </c>
      <c r="F216" s="64" t="s">
        <v>987</v>
      </c>
    </row>
    <row r="218" spans="1:6" x14ac:dyDescent="0.2">
      <c r="A218" s="66" t="s">
        <v>988</v>
      </c>
      <c r="B218" s="66" t="s">
        <v>989</v>
      </c>
    </row>
    <row r="219" spans="1:6" x14ac:dyDescent="0.2">
      <c r="A219" s="67" t="s">
        <v>990</v>
      </c>
      <c r="B219" s="64" t="s">
        <v>991</v>
      </c>
    </row>
    <row r="220" spans="1:6" x14ac:dyDescent="0.2">
      <c r="A220" s="67" t="s">
        <v>992</v>
      </c>
      <c r="B220" s="64" t="s">
        <v>991</v>
      </c>
    </row>
    <row r="221" spans="1:6" x14ac:dyDescent="0.2">
      <c r="A221" s="67" t="s">
        <v>993</v>
      </c>
      <c r="B221" s="57" t="s">
        <v>994</v>
      </c>
    </row>
    <row r="222" spans="1:6" x14ac:dyDescent="0.2">
      <c r="A222" s="67" t="s">
        <v>995</v>
      </c>
      <c r="B222" s="57" t="s">
        <v>994</v>
      </c>
    </row>
    <row r="223" spans="1:6" x14ac:dyDescent="0.2">
      <c r="A223" s="67" t="s">
        <v>996</v>
      </c>
      <c r="B223" s="57" t="s">
        <v>997</v>
      </c>
    </row>
    <row r="224" spans="1:6" x14ac:dyDescent="0.2">
      <c r="A224" s="67" t="s">
        <v>998</v>
      </c>
      <c r="B224" s="57" t="s">
        <v>997</v>
      </c>
    </row>
    <row r="225" spans="1:2" x14ac:dyDescent="0.2">
      <c r="A225" s="67" t="s">
        <v>999</v>
      </c>
      <c r="B225" s="57" t="s">
        <v>1000</v>
      </c>
    </row>
    <row r="226" spans="1:2" x14ac:dyDescent="0.2">
      <c r="A226" s="67" t="s">
        <v>1001</v>
      </c>
      <c r="B226" s="57" t="s">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187251-1F43-41CC-ADC5-3060CF7E0FDB}">
  <ds:schemaRef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F271FB-35BD-466C-A4B2-A420796A1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5ED4A40-BBD7-41BB-8761-320CFB3484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PSA</vt:lpstr>
      <vt:lpstr>AR genes</vt:lpstr>
      <vt:lpstr>Glossary</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gpf1</dc:creator>
  <cp:lastModifiedBy>CDC User</cp:lastModifiedBy>
  <dcterms:created xsi:type="dcterms:W3CDTF">2016-01-27T16:50:07Z</dcterms:created>
  <dcterms:modified xsi:type="dcterms:W3CDTF">2016-12-16T19:38:42Z</dcterms:modified>
</cp:coreProperties>
</file>